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01" sheetId="1" r:id="rId1"/>
    <sheet name="SO 101_01" sheetId="2" r:id="rId2"/>
    <sheet name="SO 101_02" sheetId="3" r:id="rId3"/>
  </sheets>
  <definedNames/>
  <calcPr/>
  <webPublishing/>
</workbook>
</file>

<file path=xl/sharedStrings.xml><?xml version="1.0" encoding="utf-8"?>
<sst xmlns="http://schemas.openxmlformats.org/spreadsheetml/2006/main" count="1388" uniqueCount="363">
  <si>
    <t>ASPE10</t>
  </si>
  <si>
    <t>S</t>
  </si>
  <si>
    <t>Soupis prací objektu</t>
  </si>
  <si>
    <t xml:space="preserve">Stavba: </t>
  </si>
  <si>
    <t>34</t>
  </si>
  <si>
    <t>III/0433 Krhov spoj - Chodníky a bus zastávky, obec</t>
  </si>
  <si>
    <t>O</t>
  </si>
  <si>
    <t>Objekt:</t>
  </si>
  <si>
    <t>SO 000</t>
  </si>
  <si>
    <t>Vedlejší rozpočtové náklady</t>
  </si>
  <si>
    <t>O1</t>
  </si>
  <si>
    <t>Rozpočet:</t>
  </si>
  <si>
    <t>0,00</t>
  </si>
  <si>
    <t>15,00</t>
  </si>
  <si>
    <t>21,00</t>
  </si>
  <si>
    <t>3</t>
  </si>
  <si>
    <t>6</t>
  </si>
  <si>
    <t>2</t>
  </si>
  <si>
    <t>01</t>
  </si>
  <si>
    <t>VRN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</si>
  <si>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</si>
  <si>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</si>
  <si>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</si>
  <si>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</si>
  <si>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</si>
  <si>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</si>
  <si>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</si>
  <si>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</si>
  <si>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</si>
  <si>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</si>
  <si>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</si>
  <si>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</si>
  <si>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</si>
  <si>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</si>
  <si>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</si>
  <si>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</si>
  <si>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</si>
  <si>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ON</t>
  </si>
  <si>
    <t>Ostatní náklady</t>
  </si>
  <si>
    <t>P</t>
  </si>
  <si>
    <t>8</t>
  </si>
  <si>
    <t>004111010R</t>
  </si>
  <si>
    <t/>
  </si>
  <si>
    <t>Průzkumné práce</t>
  </si>
  <si>
    <t>SOUBOR</t>
  </si>
  <si>
    <t>PP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</si>
  <si>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</si>
  <si>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VV</t>
  </si>
  <si>
    <t>TS</t>
  </si>
  <si>
    <t>005211030R</t>
  </si>
  <si>
    <t>Dočasná dopravní opatření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</si>
  <si>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</si>
  <si>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</si>
  <si>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>Bezpečnostní a hygienická opatření na staveništi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</si>
  <si>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</si>
  <si>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11</t>
  </si>
  <si>
    <t>005231010R</t>
  </si>
  <si>
    <t>Revize</t>
  </si>
  <si>
    <t>náklady spojené s provedením všech technickými normami předepsaných zkoušek a revizí stavebních konstrukcí nebo stavebních prací.</t>
  </si>
  <si>
    <t>12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</si>
  <si>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</si>
  <si>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</si>
  <si>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</si>
  <si>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13</t>
  </si>
  <si>
    <t>005241020R</t>
  </si>
  <si>
    <t>Geodetické zaměření skutečného provedení</t>
  </si>
  <si>
    <t>Náklady na provedení skutečného zaměření stavby v rozsahu nezbytném pro zápis změny do katastru nemovitostí.</t>
  </si>
  <si>
    <t>VN</t>
  </si>
  <si>
    <t>Vedlejší náklady</t>
  </si>
  <si>
    <t>00511 R</t>
  </si>
  <si>
    <t>Geodetické práce , Vyhotovení geometrického plánu</t>
  </si>
  <si>
    <t>005111020R</t>
  </si>
  <si>
    <t>Vytyčení stavby</t>
  </si>
  <si>
    <t>Geodetické zaměření rohů stavby, stabilizace bodů a sestavení laviček.   
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</si>
  <si>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</si>
  <si>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</si>
  <si>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</si>
  <si>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</si>
  <si>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</si>
  <si>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</si>
  <si>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</si>
  <si>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</si>
  <si>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</si>
  <si>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</si>
  <si>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</si>
  <si>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</si>
  <si>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7</t>
  </si>
  <si>
    <t>00526 JNDS</t>
  </si>
  <si>
    <t>Ostatní náklady vyplývající z povinností a ujednání stanovených v zadávací dokumentaci , vč. obchodních podmínek dle smlouvy o dílo</t>
  </si>
  <si>
    <t>Náklady zhotovitele, které vznikají v souvislosti se zajištěním požadavků objednatele na obvyklá zajištění závazku splnit dílo nebo některou ze smluvních povinností.</t>
  </si>
  <si>
    <t>SO 101</t>
  </si>
  <si>
    <t>Chodníky</t>
  </si>
  <si>
    <t>Zemní práce</t>
  </si>
  <si>
    <t>122202201R00</t>
  </si>
  <si>
    <t>Odkopávky pro silnice v hor. 3 do 100 m3</t>
  </si>
  <si>
    <t>M3</t>
  </si>
  <si>
    <t>122202209R00</t>
  </si>
  <si>
    <t>Příplatek za lepivost - odkop. pro silnice v hor.3</t>
  </si>
  <si>
    <t>129*0,3</t>
  </si>
  <si>
    <t>Přípravné a přidružené práce</t>
  </si>
  <si>
    <t>113106121R00</t>
  </si>
  <si>
    <t>Rozebrání dlažeb z betonových dlaždic na sucho</t>
  </si>
  <si>
    <t>M2</t>
  </si>
  <si>
    <t>350+3,96  
předlažba : 7,95</t>
  </si>
  <si>
    <t>113107615R00</t>
  </si>
  <si>
    <t>Odstranění podkladu nad 50 m2,kam.drcené tl.15 cm</t>
  </si>
  <si>
    <t>113108405R00</t>
  </si>
  <si>
    <t>Odstranění asfaltové vrstvy pl.nad 50 m2, tl. 5 cm</t>
  </si>
  <si>
    <t>113109405R00</t>
  </si>
  <si>
    <t>Odstranění podkladu pl. nad 50 m2, beton, tl. 5 cm</t>
  </si>
  <si>
    <t>113202111R00</t>
  </si>
  <si>
    <t>Vytrhání obrub obrubníků silničních</t>
  </si>
  <si>
    <t>M</t>
  </si>
  <si>
    <t>113231330R00</t>
  </si>
  <si>
    <t>Bourání odvodňovacího žlabu, zatíž. C250, š.300 mm</t>
  </si>
  <si>
    <t>včetně betonového lože</t>
  </si>
  <si>
    <t>111206OA0</t>
  </si>
  <si>
    <t>ODSTRANĚNÍ KŘOVIN S ODVOZEM DO 12KM</t>
  </si>
  <si>
    <t>odstranění křovin a stromů do průměru 100 mm  
doprava dřevin na předepsanou vzdálenost  
spálení na hromadách nebo štěpkování</t>
  </si>
  <si>
    <t>112013OA0</t>
  </si>
  <si>
    <t>KÁCENÍ STROMŮ D KMENE DO 0,5M S ODSTRANĚNÍM PAŘEZŮ, ODVOZ DO 3KM</t>
  </si>
  <si>
    <t>KUS</t>
  </si>
  <si>
    <t>16</t>
  </si>
  <si>
    <t>Přemístění výkopku</t>
  </si>
  <si>
    <t>162701105R00</t>
  </si>
  <si>
    <t>Vodorovné přemístění výkopku z hor.1-4 do 10000 m</t>
  </si>
  <si>
    <t>162701109R00</t>
  </si>
  <si>
    <t>Příplatek k vod. přemístění hor.1-4 za další 1 km</t>
  </si>
  <si>
    <t>129*10</t>
  </si>
  <si>
    <t>199000002R00</t>
  </si>
  <si>
    <t>Poplatek za skládku horniny 1- 4</t>
  </si>
  <si>
    <t>18</t>
  </si>
  <si>
    <t>Povrchové úpravy terénu</t>
  </si>
  <si>
    <t>14</t>
  </si>
  <si>
    <t>180402111R00</t>
  </si>
  <si>
    <t>Založení trávníku parkového výsevem v rovině</t>
  </si>
  <si>
    <t>15</t>
  </si>
  <si>
    <t>181101102R00</t>
  </si>
  <si>
    <t>Úprava pláně v zářezech v hor. 1-4, se zhutněním</t>
  </si>
  <si>
    <t>181301111R00</t>
  </si>
  <si>
    <t>Rozprostření ornice, rovina, tl.do 10 cm,nad 500m2</t>
  </si>
  <si>
    <t>17</t>
  </si>
  <si>
    <t>185804312R00</t>
  </si>
  <si>
    <t>Zalití rostlin vodou plochy nad 20 m2</t>
  </si>
  <si>
    <t>88*0,05</t>
  </si>
  <si>
    <t>00572400R</t>
  </si>
  <si>
    <t>Směs travní parková I. běžná zátěž PROFI, á 25 kg</t>
  </si>
  <si>
    <t>KG</t>
  </si>
  <si>
    <t>88*0,03</t>
  </si>
  <si>
    <t>19</t>
  </si>
  <si>
    <t>10364200R</t>
  </si>
  <si>
    <t>Ornice pro pozemkové úpravy</t>
  </si>
  <si>
    <t>88*0,1</t>
  </si>
  <si>
    <t>56</t>
  </si>
  <si>
    <t>Podkladní vrstvy komunikací a zpevněných ploch</t>
  </si>
  <si>
    <t>20</t>
  </si>
  <si>
    <t>564851111RT2</t>
  </si>
  <si>
    <t>Podklad ze štěrkodrti po zhutnění tloušťky 15 cm, štěrkodrť frakce 0-32 mm</t>
  </si>
  <si>
    <t>21</t>
  </si>
  <si>
    <t>564861111R00</t>
  </si>
  <si>
    <t>Podklad ze štěrkodrti po zhutnění tloušťky 20 cm</t>
  </si>
  <si>
    <t>22</t>
  </si>
  <si>
    <t>565131211RT3</t>
  </si>
  <si>
    <t>Podklad z obal kamen. ACP 16+, š.nad 3 m, tl. 5 cm, plochy 101-200 m2</t>
  </si>
  <si>
    <t>23</t>
  </si>
  <si>
    <t>567122114R00</t>
  </si>
  <si>
    <t>Podklad z kameniva zpev.cementem SC C8/10 tl.15 cm</t>
  </si>
  <si>
    <t>24</t>
  </si>
  <si>
    <t>573191111R00</t>
  </si>
  <si>
    <t>Nátěr infiltrační kationaktivní emulzí 1kg/m2</t>
  </si>
  <si>
    <t>57</t>
  </si>
  <si>
    <t>Kryty štěrkových a živičných komunikací</t>
  </si>
  <si>
    <t>25</t>
  </si>
  <si>
    <t>573231110R00</t>
  </si>
  <si>
    <t>Postřik živičný spojovací z emulze 0,3-0,5 kg/m2</t>
  </si>
  <si>
    <t>26</t>
  </si>
  <si>
    <t>577132111R00</t>
  </si>
  <si>
    <t>Beton asfalt. ACO 11+ obrusný, š.nad 3 m, tl. 4 cm</t>
  </si>
  <si>
    <t>59</t>
  </si>
  <si>
    <t>Dlažby a předlažby komunikací</t>
  </si>
  <si>
    <t>27</t>
  </si>
  <si>
    <t>596215021R00</t>
  </si>
  <si>
    <t>Kladení zámkové dlažby tl. 6 cm do drtě tl. 4 cm</t>
  </si>
  <si>
    <t>383+5+9</t>
  </si>
  <si>
    <t>28</t>
  </si>
  <si>
    <t>596215041R00</t>
  </si>
  <si>
    <t>Kladení zámkové dlažby tl. 8 cm do drtě tl. 5 cm</t>
  </si>
  <si>
    <t>35+11  
předlažba : 7,95</t>
  </si>
  <si>
    <t>29</t>
  </si>
  <si>
    <t>596215028R00</t>
  </si>
  <si>
    <t>Příplatek za více barev dlažby tl. 6 cm, do drtě</t>
  </si>
  <si>
    <t>30</t>
  </si>
  <si>
    <t>596215029R00</t>
  </si>
  <si>
    <t>Příplatek za více tvarů dlažby tl. 6 cm, do drtě</t>
  </si>
  <si>
    <t>31</t>
  </si>
  <si>
    <t>596215048R00</t>
  </si>
  <si>
    <t>Příplatek za více barev dlažby tl. 8 cm, do drtě</t>
  </si>
  <si>
    <t>32</t>
  </si>
  <si>
    <t>596215049R00</t>
  </si>
  <si>
    <t>Příplatek za více tvarů dlažby tl. 8 cm, do drtě</t>
  </si>
  <si>
    <t>33</t>
  </si>
  <si>
    <t>596291111R00</t>
  </si>
  <si>
    <t>Řezání zámkové dlažby tl. 60 mm</t>
  </si>
  <si>
    <t>180+2</t>
  </si>
  <si>
    <t>596291113R00</t>
  </si>
  <si>
    <t>Řezání zámkové dlažby tl. 80 mm</t>
  </si>
  <si>
    <t>35</t>
  </si>
  <si>
    <t>59245110R</t>
  </si>
  <si>
    <t>Dlažba sklad. HOLLAND I 20x10x6 cm přírodní</t>
  </si>
  <si>
    <t>383*1,05</t>
  </si>
  <si>
    <t>36</t>
  </si>
  <si>
    <t>592451151R</t>
  </si>
  <si>
    <t>Dlažba HOLLAND I SLP skladba 20x10x6 cm červená, dlažba pro nevidomé</t>
  </si>
  <si>
    <t>5*1,05</t>
  </si>
  <si>
    <t>37</t>
  </si>
  <si>
    <t>592451158R</t>
  </si>
  <si>
    <t>Dlažba HOLLAND I SLP skladba 20x10x8 cm červená, dlažba pro nevidomé</t>
  </si>
  <si>
    <t>11*1,05</t>
  </si>
  <si>
    <t>38</t>
  </si>
  <si>
    <t>592451170R</t>
  </si>
  <si>
    <t>Dlažba HOLLAND I 20x10x8 cm přírodní</t>
  </si>
  <si>
    <t>35*1,05</t>
  </si>
  <si>
    <t>711</t>
  </si>
  <si>
    <t>Izolace proti vodě</t>
  </si>
  <si>
    <t>711482020RZ1</t>
  </si>
  <si>
    <t>Izolační systém Technodren, svisle, včetně dodávky fólie Technodren a doplňků</t>
  </si>
  <si>
    <t>Trubní vedení</t>
  </si>
  <si>
    <t>39</t>
  </si>
  <si>
    <t>899331111R00</t>
  </si>
  <si>
    <t>Výšková úprava vstupu do 20 cm, zvýšení poklopu</t>
  </si>
  <si>
    <t>40</t>
  </si>
  <si>
    <t>899431111R00</t>
  </si>
  <si>
    <t>Výšková úprava do 20 cm, zvýšení krytu šoupěte</t>
  </si>
  <si>
    <t>91</t>
  </si>
  <si>
    <t>Doplňující práce na komunikaci</t>
  </si>
  <si>
    <t>41</t>
  </si>
  <si>
    <t>599142111R00</t>
  </si>
  <si>
    <t>Úprava zálivky dil.spár hloubky do 4 cm š. do 4 cm</t>
  </si>
  <si>
    <t>Včetně odstranění zvětralé asfaltové zálivky, vyčištění spár, zalití spár asfaltovou zálivkou, nátěru asfaltovým lakem a posyp drtí.</t>
  </si>
  <si>
    <t>42</t>
  </si>
  <si>
    <t>914001111R00</t>
  </si>
  <si>
    <t>Osazení sloupků dopr.značky vč. beton. základu</t>
  </si>
  <si>
    <t>zpětná montáž označníku zastávky : 1  
zpětné osazení označníku hydrantu : 1  
zpětná montáž reklamy : 1</t>
  </si>
  <si>
    <t>43</t>
  </si>
  <si>
    <t>917862111R00</t>
  </si>
  <si>
    <t>Osazení stojat. obrub.bet. s opěrou,lože z C 12/15</t>
  </si>
  <si>
    <t>zastávkové : 28+2  
betonové : 180+31+10+180</t>
  </si>
  <si>
    <t>44</t>
  </si>
  <si>
    <t>919735113R00</t>
  </si>
  <si>
    <t>Řezání stávajícího živičného krytu tl. 10 - 15 cm</t>
  </si>
  <si>
    <t>45</t>
  </si>
  <si>
    <t>59217128R</t>
  </si>
  <si>
    <t>Obrubník CSB HK přímý 400/290/1003</t>
  </si>
  <si>
    <t>28*1,01</t>
  </si>
  <si>
    <t>46</t>
  </si>
  <si>
    <t>59217129R</t>
  </si>
  <si>
    <t>Obrubník CSB HK náběhový pravý 400/290-250/1003</t>
  </si>
  <si>
    <t>2*1,01</t>
  </si>
  <si>
    <t>47</t>
  </si>
  <si>
    <t>59217130R</t>
  </si>
  <si>
    <t>Obrubník CSB HK náběhový levý 400/290-250/1003</t>
  </si>
  <si>
    <t>48</t>
  </si>
  <si>
    <t>59217421R</t>
  </si>
  <si>
    <t>Obrubník chodníkový ABO 14-10 1000/100/250, přírodní</t>
  </si>
  <si>
    <t>180*1,01</t>
  </si>
  <si>
    <t>49</t>
  </si>
  <si>
    <t>59217472R</t>
  </si>
  <si>
    <t>Obrubník silniční 1000/150/250 šedý</t>
  </si>
  <si>
    <t>50</t>
  </si>
  <si>
    <t>59217476R</t>
  </si>
  <si>
    <t>Obrubník silniční nájezdový 1000/150/150 šedý</t>
  </si>
  <si>
    <t>31*1,01</t>
  </si>
  <si>
    <t>51</t>
  </si>
  <si>
    <t>59217480R</t>
  </si>
  <si>
    <t>Obrubník silniční přechodový L 1000/150/150-250</t>
  </si>
  <si>
    <t>5*1,01</t>
  </si>
  <si>
    <t>52</t>
  </si>
  <si>
    <t>59217481R</t>
  </si>
  <si>
    <t>Obrubník silniční přechodový P 1000/150/150-250</t>
  </si>
  <si>
    <t>96</t>
  </si>
  <si>
    <t>Bourání konstrukcí</t>
  </si>
  <si>
    <t>53</t>
  </si>
  <si>
    <t>966005111R00</t>
  </si>
  <si>
    <t>Rozebrání silnič. zábradlí, sloupky s bet. patkami</t>
  </si>
  <si>
    <t>54</t>
  </si>
  <si>
    <t>966006215R00</t>
  </si>
  <si>
    <t>Odstranění  sloupků dopravních značek z Al patek</t>
  </si>
  <si>
    <t>dočasná demontáž označníku zastávky : 1  
dočasná demontáž označníku hydrantu : 1  
dočasná demontáž reklamy : 1</t>
  </si>
  <si>
    <t>99</t>
  </si>
  <si>
    <t>Staveništní přesun hmot</t>
  </si>
  <si>
    <t>55</t>
  </si>
  <si>
    <t>998223011R00</t>
  </si>
  <si>
    <t>Přesun hmot, pozemní komunikace, kryt dlážděný</t>
  </si>
  <si>
    <t>T</t>
  </si>
  <si>
    <t>14,69864+189,60662+8,54686+95,38325+2,12548+117,40323</t>
  </si>
  <si>
    <t>D96</t>
  </si>
  <si>
    <t>Přesuny suti a vybouraných hmot</t>
  </si>
  <si>
    <t>979082213R00</t>
  </si>
  <si>
    <t>Vodorovná doprava suti po suchu do 1 km</t>
  </si>
  <si>
    <t>58</t>
  </si>
  <si>
    <t>979082219R00</t>
  </si>
  <si>
    <t>Příplatek za dopravu suti po suchu za další 1 km</t>
  </si>
  <si>
    <t>267,56481*19</t>
  </si>
  <si>
    <t>979990103R00</t>
  </si>
  <si>
    <t>Poplatek za skládku suti - beton</t>
  </si>
  <si>
    <t>267,56481-0,69</t>
  </si>
  <si>
    <t>60</t>
  </si>
  <si>
    <t>979990112R00</t>
  </si>
  <si>
    <t>Poplatek za skládku suti - obalované kam. - asfalt</t>
  </si>
  <si>
    <t>61</t>
  </si>
  <si>
    <t>979082212R00</t>
  </si>
  <si>
    <t>Vodorovná doprava suti po suchu do 50 m</t>
  </si>
  <si>
    <t>02</t>
  </si>
  <si>
    <t>Odvodnění</t>
  </si>
  <si>
    <t>132201211R00</t>
  </si>
  <si>
    <t>Hloubení rýh š.do 200 cm hor.3 do 100 m3,STROJNĚ</t>
  </si>
  <si>
    <t>výkop pro přípojky : 3*1,75*0,8  
výkop pro UV : 2*(1*1*1,5)</t>
  </si>
  <si>
    <t>132201219R00</t>
  </si>
  <si>
    <t>Přípl.za lepivost,hloubení rýh 200cm,hor.3,STROJNĚ</t>
  </si>
  <si>
    <t>7,2*0,3</t>
  </si>
  <si>
    <t>161101101R00</t>
  </si>
  <si>
    <t>Svislé přemístění výkopku z hor.1-4 do 2,5 m</t>
  </si>
  <si>
    <t>Konstrukce ze zemin</t>
  </si>
  <si>
    <t>174101101R00</t>
  </si>
  <si>
    <t>Zásyp jam, rýh, šachet se zhutněním</t>
  </si>
  <si>
    <t>včetně strojního přemístění materiálu pro zásyp ze vzdálenosti do 10 m od okraje zásypu</t>
  </si>
  <si>
    <t>výkop pro přípojky : 3*1,75*0,8  
obsyp : -1,2015  
lože : -0,357</t>
  </si>
  <si>
    <t>175101101R00</t>
  </si>
  <si>
    <t>Obsyp potrubí bez prohození sypaniny</t>
  </si>
  <si>
    <t>0,4005*3</t>
  </si>
  <si>
    <t>583314004R</t>
  </si>
  <si>
    <t>Kamenivo těžené frakce  4/8  B Jihomor. kraj</t>
  </si>
  <si>
    <t>1,2015*1,6*1,01</t>
  </si>
  <si>
    <t>58337345R</t>
  </si>
  <si>
    <t>Štěrkopísek frakce 0-32 C</t>
  </si>
  <si>
    <t>2,6415*1,8*1,01</t>
  </si>
  <si>
    <t>Podkladní a vedlejší konstrukce</t>
  </si>
  <si>
    <t>451541111R00</t>
  </si>
  <si>
    <t>Lože pod potrubí ze štěrkodrtě 0 - 63 mm</t>
  </si>
  <si>
    <t>uv : 2*(1*6*0,1)</t>
  </si>
  <si>
    <t>451572111R00</t>
  </si>
  <si>
    <t>Lože pod potrubí z kameniva těženého 0 - 4 mm</t>
  </si>
  <si>
    <t>0,119*3</t>
  </si>
  <si>
    <t>87</t>
  </si>
  <si>
    <t>Potrubí z trub z plastických hmot</t>
  </si>
  <si>
    <t>871313121R00</t>
  </si>
  <si>
    <t>Montáž trub z plastu, gumový kroužek, DN 150</t>
  </si>
  <si>
    <t>877313123R00</t>
  </si>
  <si>
    <t>Montáž tvarovek jednoos. plast. gum.kroužek DN 150</t>
  </si>
  <si>
    <t>286111901R</t>
  </si>
  <si>
    <t>Trubka kanalizační PVC QUANTUM SN 12 DN 150/1000, hladká, s hrdlem, červenohnědá</t>
  </si>
  <si>
    <t>4*1,03</t>
  </si>
  <si>
    <t>28650661R</t>
  </si>
  <si>
    <t>Koleno kanalizační PVC-U  D 160/45°</t>
  </si>
  <si>
    <t>3*1,015</t>
  </si>
  <si>
    <t>89</t>
  </si>
  <si>
    <t>Ostatní konstrukce na trubním vedení</t>
  </si>
  <si>
    <t>894411020RBF</t>
  </si>
  <si>
    <t>Vpusť uliční z dílců DN 450,s kal.košem,s výtokem, DN 200, mříž litina 500x500 40 t, hl. 1,64 m</t>
  </si>
  <si>
    <t>Uliční vpusť bude vybavena zápachovou uzávěrkou.</t>
  </si>
  <si>
    <t>998276101R00</t>
  </si>
  <si>
    <t>Přesun hmot, trubní vedení plastová, otevř. výkop</t>
  </si>
  <si>
    <t>na vzdálenost 15 m od hrany výkopu nebo od okraje šachty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</si>
</sst>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0+O9+O34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6">
        <f>0+I9+I34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37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40</v>
      </c>
      <c s="23" t="s">
        <v>41</v>
      </c>
      <c s="18" t="s">
        <v>42</v>
      </c>
      <c s="24" t="s">
        <v>43</v>
      </c>
      <c s="25" t="s">
        <v>44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76.5">
      <c r="A11" s="28" t="s">
        <v>45</v>
      </c>
      <c r="E11" s="29" t="s">
        <v>46</v>
      </c>
    </row>
    <row r="12" spans="1:5" ht="12.75">
      <c r="A12" s="30" t="s">
        <v>47</v>
      </c>
      <c r="E12" s="31" t="s">
        <v>42</v>
      </c>
    </row>
    <row r="13" spans="1:5" ht="12.75">
      <c r="A13" t="s">
        <v>48</v>
      </c>
      <c r="E13" s="29" t="s">
        <v>42</v>
      </c>
    </row>
    <row r="14" spans="1:16" ht="12.75">
      <c r="A14" s="18" t="s">
        <v>39</v>
      </c>
      <c s="23" t="s">
        <v>33</v>
      </c>
      <c s="23" t="s">
        <v>49</v>
      </c>
      <c s="18" t="s">
        <v>42</v>
      </c>
      <c s="24" t="s">
        <v>50</v>
      </c>
      <c s="25" t="s">
        <v>44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45</v>
      </c>
      <c r="E15" s="29" t="s">
        <v>51</v>
      </c>
    </row>
    <row r="16" spans="1:5" ht="12.75">
      <c r="A16" s="30" t="s">
        <v>47</v>
      </c>
      <c r="E16" s="31" t="s">
        <v>42</v>
      </c>
    </row>
    <row r="17" spans="1:5" ht="12.75">
      <c r="A17" t="s">
        <v>48</v>
      </c>
      <c r="E17" s="29" t="s">
        <v>42</v>
      </c>
    </row>
    <row r="18" spans="1:16" ht="12.75">
      <c r="A18" s="18" t="s">
        <v>39</v>
      </c>
      <c s="23" t="s">
        <v>35</v>
      </c>
      <c s="23" t="s">
        <v>52</v>
      </c>
      <c s="18" t="s">
        <v>42</v>
      </c>
      <c s="24" t="s">
        <v>53</v>
      </c>
      <c s="25" t="s">
        <v>44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45</v>
      </c>
      <c r="E19" s="29" t="s">
        <v>54</v>
      </c>
    </row>
    <row r="20" spans="1:5" ht="12.75">
      <c r="A20" s="30" t="s">
        <v>47</v>
      </c>
      <c r="E20" s="31" t="s">
        <v>42</v>
      </c>
    </row>
    <row r="21" spans="1:5" ht="12.75">
      <c r="A21" t="s">
        <v>48</v>
      </c>
      <c r="E21" s="29" t="s">
        <v>42</v>
      </c>
    </row>
    <row r="22" spans="1:16" ht="12.75">
      <c r="A22" s="18" t="s">
        <v>39</v>
      </c>
      <c s="23" t="s">
        <v>55</v>
      </c>
      <c s="23" t="s">
        <v>56</v>
      </c>
      <c s="18" t="s">
        <v>42</v>
      </c>
      <c s="24" t="s">
        <v>57</v>
      </c>
      <c s="25" t="s">
        <v>44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45</v>
      </c>
      <c r="E23" s="29" t="s">
        <v>58</v>
      </c>
    </row>
    <row r="24" spans="1:5" ht="12.75">
      <c r="A24" s="30" t="s">
        <v>47</v>
      </c>
      <c r="E24" s="31" t="s">
        <v>42</v>
      </c>
    </row>
    <row r="25" spans="1:5" ht="12.75">
      <c r="A25" t="s">
        <v>48</v>
      </c>
      <c r="E25" s="29" t="s">
        <v>42</v>
      </c>
    </row>
    <row r="26" spans="1:16" ht="12.75">
      <c r="A26" s="18" t="s">
        <v>39</v>
      </c>
      <c s="23" t="s">
        <v>59</v>
      </c>
      <c s="23" t="s">
        <v>60</v>
      </c>
      <c s="18" t="s">
        <v>42</v>
      </c>
      <c s="24" t="s">
        <v>61</v>
      </c>
      <c s="25" t="s">
        <v>44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45</v>
      </c>
      <c r="E27" s="29" t="s">
        <v>62</v>
      </c>
    </row>
    <row r="28" spans="1:5" ht="12.75">
      <c r="A28" s="30" t="s">
        <v>47</v>
      </c>
      <c r="E28" s="31" t="s">
        <v>42</v>
      </c>
    </row>
    <row r="29" spans="1:5" ht="12.75">
      <c r="A29" t="s">
        <v>48</v>
      </c>
      <c r="E29" s="29" t="s">
        <v>42</v>
      </c>
    </row>
    <row r="30" spans="1:16" ht="12.75">
      <c r="A30" s="18" t="s">
        <v>39</v>
      </c>
      <c s="23" t="s">
        <v>63</v>
      </c>
      <c s="23" t="s">
        <v>64</v>
      </c>
      <c s="18" t="s">
        <v>42</v>
      </c>
      <c s="24" t="s">
        <v>65</v>
      </c>
      <c s="25" t="s">
        <v>44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45</v>
      </c>
      <c r="E31" s="29" t="s">
        <v>66</v>
      </c>
    </row>
    <row r="32" spans="1:5" ht="12.75">
      <c r="A32" s="30" t="s">
        <v>47</v>
      </c>
      <c r="E32" s="31" t="s">
        <v>42</v>
      </c>
    </row>
    <row r="33" spans="1:5" ht="12.75">
      <c r="A33" t="s">
        <v>48</v>
      </c>
      <c r="E33" s="29" t="s">
        <v>42</v>
      </c>
    </row>
    <row r="34" spans="1:18" ht="12.75" customHeight="1">
      <c r="A34" s="5" t="s">
        <v>36</v>
      </c>
      <c s="5"/>
      <c s="34" t="s">
        <v>67</v>
      </c>
      <c s="5"/>
      <c s="21" t="s">
        <v>68</v>
      </c>
      <c s="5"/>
      <c s="5"/>
      <c s="5"/>
      <c s="35">
        <f>0+Q34</f>
      </c>
      <c r="O34">
        <f>0+R34</f>
      </c>
      <c r="Q34">
        <f>0+I35+I39+I43+I47+I51+I55+I59</f>
      </c>
      <c>
        <f>0+O35+O39+O43+O47+O51+O55+O59</f>
      </c>
    </row>
    <row r="35" spans="1:16" ht="12.75">
      <c r="A35" s="18" t="s">
        <v>39</v>
      </c>
      <c s="23" t="s">
        <v>23</v>
      </c>
      <c s="23" t="s">
        <v>69</v>
      </c>
      <c s="18" t="s">
        <v>42</v>
      </c>
      <c s="24" t="s">
        <v>70</v>
      </c>
      <c s="25" t="s">
        <v>44</v>
      </c>
      <c s="26">
        <v>1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45</v>
      </c>
      <c r="E36" s="29" t="s">
        <v>42</v>
      </c>
    </row>
    <row r="37" spans="1:5" ht="12.75">
      <c r="A37" s="30" t="s">
        <v>47</v>
      </c>
      <c r="E37" s="31" t="s">
        <v>42</v>
      </c>
    </row>
    <row r="38" spans="1:5" ht="12.75">
      <c r="A38" t="s">
        <v>48</v>
      </c>
      <c r="E38" s="29" t="s">
        <v>42</v>
      </c>
    </row>
    <row r="39" spans="1:16" ht="12.75">
      <c r="A39" s="18" t="s">
        <v>39</v>
      </c>
      <c s="23" t="s">
        <v>17</v>
      </c>
      <c s="23" t="s">
        <v>71</v>
      </c>
      <c s="18" t="s">
        <v>42</v>
      </c>
      <c s="24" t="s">
        <v>72</v>
      </c>
      <c s="25" t="s">
        <v>44</v>
      </c>
      <c s="26">
        <v>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38.25">
      <c r="A40" s="28" t="s">
        <v>45</v>
      </c>
      <c r="E40" s="29" t="s">
        <v>73</v>
      </c>
    </row>
    <row r="41" spans="1:5" ht="12.75">
      <c r="A41" s="30" t="s">
        <v>47</v>
      </c>
      <c r="E41" s="31" t="s">
        <v>42</v>
      </c>
    </row>
    <row r="42" spans="1:5" ht="12.75">
      <c r="A42" t="s">
        <v>48</v>
      </c>
      <c r="E42" s="29" t="s">
        <v>42</v>
      </c>
    </row>
    <row r="43" spans="1:16" ht="12.75">
      <c r="A43" s="18" t="s">
        <v>39</v>
      </c>
      <c s="23" t="s">
        <v>15</v>
      </c>
      <c s="23" t="s">
        <v>74</v>
      </c>
      <c s="18" t="s">
        <v>42</v>
      </c>
      <c s="24" t="s">
        <v>75</v>
      </c>
      <c s="25" t="s">
        <v>44</v>
      </c>
      <c s="26">
        <v>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45</v>
      </c>
      <c r="E44" s="29" t="s">
        <v>76</v>
      </c>
    </row>
    <row r="45" spans="1:5" ht="12.75">
      <c r="A45" s="30" t="s">
        <v>47</v>
      </c>
      <c r="E45" s="31" t="s">
        <v>42</v>
      </c>
    </row>
    <row r="46" spans="1:5" ht="12.75">
      <c r="A46" t="s">
        <v>48</v>
      </c>
      <c r="E46" s="29" t="s">
        <v>42</v>
      </c>
    </row>
    <row r="47" spans="1:16" ht="12.75">
      <c r="A47" s="18" t="s">
        <v>39</v>
      </c>
      <c s="23" t="s">
        <v>27</v>
      </c>
      <c s="23" t="s">
        <v>77</v>
      </c>
      <c s="18" t="s">
        <v>42</v>
      </c>
      <c s="24" t="s">
        <v>78</v>
      </c>
      <c s="25" t="s">
        <v>44</v>
      </c>
      <c s="26">
        <v>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38.25">
      <c r="A48" s="28" t="s">
        <v>45</v>
      </c>
      <c r="E48" s="29" t="s">
        <v>79</v>
      </c>
    </row>
    <row r="49" spans="1:5" ht="12.75">
      <c r="A49" s="30" t="s">
        <v>47</v>
      </c>
      <c r="E49" s="31" t="s">
        <v>42</v>
      </c>
    </row>
    <row r="50" spans="1:5" ht="12.75">
      <c r="A50" t="s">
        <v>48</v>
      </c>
      <c r="E50" s="29" t="s">
        <v>42</v>
      </c>
    </row>
    <row r="51" spans="1:16" ht="12.75">
      <c r="A51" s="18" t="s">
        <v>39</v>
      </c>
      <c s="23" t="s">
        <v>29</v>
      </c>
      <c s="23" t="s">
        <v>80</v>
      </c>
      <c s="18" t="s">
        <v>42</v>
      </c>
      <c s="24" t="s">
        <v>81</v>
      </c>
      <c s="25" t="s">
        <v>44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51">
      <c r="A52" s="28" t="s">
        <v>45</v>
      </c>
      <c r="E52" s="29" t="s">
        <v>82</v>
      </c>
    </row>
    <row r="53" spans="1:5" ht="12.75">
      <c r="A53" s="30" t="s">
        <v>47</v>
      </c>
      <c r="E53" s="31" t="s">
        <v>42</v>
      </c>
    </row>
    <row r="54" spans="1:5" ht="12.75">
      <c r="A54" t="s">
        <v>48</v>
      </c>
      <c r="E54" s="29" t="s">
        <v>42</v>
      </c>
    </row>
    <row r="55" spans="1:16" ht="12.75">
      <c r="A55" s="18" t="s">
        <v>39</v>
      </c>
      <c s="23" t="s">
        <v>16</v>
      </c>
      <c s="23" t="s">
        <v>83</v>
      </c>
      <c s="18" t="s">
        <v>42</v>
      </c>
      <c s="24" t="s">
        <v>84</v>
      </c>
      <c s="25" t="s">
        <v>44</v>
      </c>
      <c s="26">
        <v>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38.25">
      <c r="A56" s="28" t="s">
        <v>45</v>
      </c>
      <c r="E56" s="29" t="s">
        <v>85</v>
      </c>
    </row>
    <row r="57" spans="1:5" ht="12.75">
      <c r="A57" s="30" t="s">
        <v>47</v>
      </c>
      <c r="E57" s="31" t="s">
        <v>42</v>
      </c>
    </row>
    <row r="58" spans="1:5" ht="12.75">
      <c r="A58" t="s">
        <v>48</v>
      </c>
      <c r="E58" s="29" t="s">
        <v>42</v>
      </c>
    </row>
    <row r="59" spans="1:16" ht="25.5">
      <c r="A59" s="18" t="s">
        <v>39</v>
      </c>
      <c s="23" t="s">
        <v>86</v>
      </c>
      <c s="23" t="s">
        <v>87</v>
      </c>
      <c s="18" t="s">
        <v>42</v>
      </c>
      <c s="24" t="s">
        <v>88</v>
      </c>
      <c s="25" t="s">
        <v>44</v>
      </c>
      <c s="26">
        <v>1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45</v>
      </c>
      <c r="E60" s="29" t="s">
        <v>89</v>
      </c>
    </row>
    <row r="61" spans="1:5" ht="12.75">
      <c r="A61" s="30" t="s">
        <v>47</v>
      </c>
      <c r="E61" s="31" t="s">
        <v>42</v>
      </c>
    </row>
    <row r="62" spans="1:5" ht="12.75">
      <c r="A62" t="s">
        <v>48</v>
      </c>
      <c r="E62" s="29" t="s">
        <v>42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0+O9+O18+O51+O64+O89+O110+O119+O168+O173+O182+O231+O240+O245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6">
        <f>0+I9+I18+I51+I64+I89+I110+I119+I168+I173+I182+I231+I240+I245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90</v>
      </c>
      <c s="1"/>
      <c s="10" t="s">
        <v>91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91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23</v>
      </c>
      <c s="19"/>
      <c s="21" t="s">
        <v>92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93</v>
      </c>
      <c s="18" t="s">
        <v>42</v>
      </c>
      <c s="24" t="s">
        <v>94</v>
      </c>
      <c s="25" t="s">
        <v>95</v>
      </c>
      <c s="26">
        <v>129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45</v>
      </c>
      <c r="E11" s="29" t="s">
        <v>42</v>
      </c>
    </row>
    <row r="12" spans="1:5" ht="12.75">
      <c r="A12" s="30" t="s">
        <v>47</v>
      </c>
      <c r="E12" s="31" t="s">
        <v>42</v>
      </c>
    </row>
    <row r="13" spans="1:5" ht="12.75">
      <c r="A13" t="s">
        <v>48</v>
      </c>
      <c r="E13" s="29" t="s">
        <v>42</v>
      </c>
    </row>
    <row r="14" spans="1:16" ht="12.75">
      <c r="A14" s="18" t="s">
        <v>39</v>
      </c>
      <c s="23" t="s">
        <v>17</v>
      </c>
      <c s="23" t="s">
        <v>96</v>
      </c>
      <c s="18" t="s">
        <v>42</v>
      </c>
      <c s="24" t="s">
        <v>97</v>
      </c>
      <c s="25" t="s">
        <v>95</v>
      </c>
      <c s="26">
        <v>38.7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45</v>
      </c>
      <c r="E15" s="29" t="s">
        <v>42</v>
      </c>
    </row>
    <row r="16" spans="1:5" ht="12.75">
      <c r="A16" s="30" t="s">
        <v>47</v>
      </c>
      <c r="E16" s="31" t="s">
        <v>98</v>
      </c>
    </row>
    <row r="17" spans="1:5" ht="12.75">
      <c r="A17" t="s">
        <v>48</v>
      </c>
      <c r="E17" s="29" t="s">
        <v>42</v>
      </c>
    </row>
    <row r="18" spans="1:18" ht="12.75" customHeight="1">
      <c r="A18" s="5" t="s">
        <v>36</v>
      </c>
      <c s="5"/>
      <c s="34" t="s">
        <v>55</v>
      </c>
      <c s="5"/>
      <c s="21" t="s">
        <v>99</v>
      </c>
      <c s="5"/>
      <c s="5"/>
      <c s="5"/>
      <c s="35">
        <f>0+Q18</f>
      </c>
      <c r="O18">
        <f>0+R18</f>
      </c>
      <c r="Q18">
        <f>0+I19+I23+I27+I31+I35+I39+I43+I47</f>
      </c>
      <c>
        <f>0+O19+O23+O27+O31+O35+O39+O43+O47</f>
      </c>
    </row>
    <row r="19" spans="1:16" ht="12.75">
      <c r="A19" s="18" t="s">
        <v>39</v>
      </c>
      <c s="23" t="s">
        <v>15</v>
      </c>
      <c s="23" t="s">
        <v>100</v>
      </c>
      <c s="18" t="s">
        <v>42</v>
      </c>
      <c s="24" t="s">
        <v>101</v>
      </c>
      <c s="25" t="s">
        <v>102</v>
      </c>
      <c s="26">
        <v>361.91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45</v>
      </c>
      <c r="E20" s="29" t="s">
        <v>42</v>
      </c>
    </row>
    <row r="21" spans="1:5" ht="25.5">
      <c r="A21" s="30" t="s">
        <v>47</v>
      </c>
      <c r="E21" s="31" t="s">
        <v>103</v>
      </c>
    </row>
    <row r="22" spans="1:5" ht="12.75">
      <c r="A22" t="s">
        <v>48</v>
      </c>
      <c r="E22" s="29" t="s">
        <v>42</v>
      </c>
    </row>
    <row r="23" spans="1:16" ht="12.75">
      <c r="A23" s="18" t="s">
        <v>39</v>
      </c>
      <c s="23" t="s">
        <v>27</v>
      </c>
      <c s="23" t="s">
        <v>104</v>
      </c>
      <c s="18" t="s">
        <v>42</v>
      </c>
      <c s="24" t="s">
        <v>105</v>
      </c>
      <c s="25" t="s">
        <v>102</v>
      </c>
      <c s="26">
        <v>350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45</v>
      </c>
      <c r="E24" s="29" t="s">
        <v>42</v>
      </c>
    </row>
    <row r="25" spans="1:5" ht="12.75">
      <c r="A25" s="30" t="s">
        <v>47</v>
      </c>
      <c r="E25" s="31" t="s">
        <v>42</v>
      </c>
    </row>
    <row r="26" spans="1:5" ht="12.75">
      <c r="A26" t="s">
        <v>48</v>
      </c>
      <c r="E26" s="29" t="s">
        <v>42</v>
      </c>
    </row>
    <row r="27" spans="1:16" ht="12.75">
      <c r="A27" s="18" t="s">
        <v>39</v>
      </c>
      <c s="23" t="s">
        <v>29</v>
      </c>
      <c s="23" t="s">
        <v>106</v>
      </c>
      <c s="18" t="s">
        <v>42</v>
      </c>
      <c s="24" t="s">
        <v>107</v>
      </c>
      <c s="25" t="s">
        <v>102</v>
      </c>
      <c s="26">
        <v>6.28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45</v>
      </c>
      <c r="E28" s="29" t="s">
        <v>42</v>
      </c>
    </row>
    <row r="29" spans="1:5" ht="12.75">
      <c r="A29" s="30" t="s">
        <v>47</v>
      </c>
      <c r="E29" s="31" t="s">
        <v>42</v>
      </c>
    </row>
    <row r="30" spans="1:5" ht="12.75">
      <c r="A30" t="s">
        <v>48</v>
      </c>
      <c r="E30" s="29" t="s">
        <v>42</v>
      </c>
    </row>
    <row r="31" spans="1:16" ht="12.75">
      <c r="A31" s="18" t="s">
        <v>39</v>
      </c>
      <c s="23" t="s">
        <v>16</v>
      </c>
      <c s="23" t="s">
        <v>108</v>
      </c>
      <c s="18" t="s">
        <v>42</v>
      </c>
      <c s="24" t="s">
        <v>109</v>
      </c>
      <c s="25" t="s">
        <v>102</v>
      </c>
      <c s="26">
        <v>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45</v>
      </c>
      <c r="E32" s="29" t="s">
        <v>42</v>
      </c>
    </row>
    <row r="33" spans="1:5" ht="12.75">
      <c r="A33" s="30" t="s">
        <v>47</v>
      </c>
      <c r="E33" s="31" t="s">
        <v>42</v>
      </c>
    </row>
    <row r="34" spans="1:5" ht="12.75">
      <c r="A34" t="s">
        <v>48</v>
      </c>
      <c r="E34" s="29" t="s">
        <v>42</v>
      </c>
    </row>
    <row r="35" spans="1:16" ht="12.75">
      <c r="A35" s="18" t="s">
        <v>39</v>
      </c>
      <c s="23" t="s">
        <v>86</v>
      </c>
      <c s="23" t="s">
        <v>110</v>
      </c>
      <c s="18" t="s">
        <v>42</v>
      </c>
      <c s="24" t="s">
        <v>111</v>
      </c>
      <c s="25" t="s">
        <v>112</v>
      </c>
      <c s="26">
        <v>368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45</v>
      </c>
      <c r="E36" s="29" t="s">
        <v>42</v>
      </c>
    </row>
    <row r="37" spans="1:5" ht="12.75">
      <c r="A37" s="30" t="s">
        <v>47</v>
      </c>
      <c r="E37" s="31" t="s">
        <v>42</v>
      </c>
    </row>
    <row r="38" spans="1:5" ht="12.75">
      <c r="A38" t="s">
        <v>48</v>
      </c>
      <c r="E38" s="29" t="s">
        <v>42</v>
      </c>
    </row>
    <row r="39" spans="1:16" ht="12.75">
      <c r="A39" s="18" t="s">
        <v>39</v>
      </c>
      <c s="23" t="s">
        <v>40</v>
      </c>
      <c s="23" t="s">
        <v>113</v>
      </c>
      <c s="18" t="s">
        <v>42</v>
      </c>
      <c s="24" t="s">
        <v>114</v>
      </c>
      <c s="25" t="s">
        <v>112</v>
      </c>
      <c s="26">
        <v>3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45</v>
      </c>
      <c r="E40" s="29" t="s">
        <v>115</v>
      </c>
    </row>
    <row r="41" spans="1:5" ht="12.75">
      <c r="A41" s="30" t="s">
        <v>47</v>
      </c>
      <c r="E41" s="31" t="s">
        <v>42</v>
      </c>
    </row>
    <row r="42" spans="1:5" ht="12.75">
      <c r="A42" t="s">
        <v>48</v>
      </c>
      <c r="E42" s="29" t="s">
        <v>42</v>
      </c>
    </row>
    <row r="43" spans="1:16" ht="12.75">
      <c r="A43" s="18" t="s">
        <v>39</v>
      </c>
      <c s="23" t="s">
        <v>33</v>
      </c>
      <c s="23" t="s">
        <v>116</v>
      </c>
      <c s="18" t="s">
        <v>42</v>
      </c>
      <c s="24" t="s">
        <v>117</v>
      </c>
      <c s="25" t="s">
        <v>102</v>
      </c>
      <c s="26">
        <v>16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38.25">
      <c r="A44" s="28" t="s">
        <v>45</v>
      </c>
      <c r="E44" s="29" t="s">
        <v>118</v>
      </c>
    </row>
    <row r="45" spans="1:5" ht="12.75">
      <c r="A45" s="30" t="s">
        <v>47</v>
      </c>
      <c r="E45" s="31" t="s">
        <v>42</v>
      </c>
    </row>
    <row r="46" spans="1:5" ht="12.75">
      <c r="A46" t="s">
        <v>48</v>
      </c>
      <c r="E46" s="29" t="s">
        <v>42</v>
      </c>
    </row>
    <row r="47" spans="1:16" ht="25.5">
      <c r="A47" s="18" t="s">
        <v>39</v>
      </c>
      <c s="23" t="s">
        <v>35</v>
      </c>
      <c s="23" t="s">
        <v>119</v>
      </c>
      <c s="18" t="s">
        <v>42</v>
      </c>
      <c s="24" t="s">
        <v>120</v>
      </c>
      <c s="25" t="s">
        <v>121</v>
      </c>
      <c s="26">
        <v>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45</v>
      </c>
      <c r="E48" s="29" t="s">
        <v>42</v>
      </c>
    </row>
    <row r="49" spans="1:5" ht="12.75">
      <c r="A49" s="30" t="s">
        <v>47</v>
      </c>
      <c r="E49" s="31" t="s">
        <v>42</v>
      </c>
    </row>
    <row r="50" spans="1:5" ht="12.75">
      <c r="A50" t="s">
        <v>48</v>
      </c>
      <c r="E50" s="29" t="s">
        <v>42</v>
      </c>
    </row>
    <row r="51" spans="1:18" ht="12.75" customHeight="1">
      <c r="A51" s="5" t="s">
        <v>36</v>
      </c>
      <c s="5"/>
      <c s="34" t="s">
        <v>122</v>
      </c>
      <c s="5"/>
      <c s="21" t="s">
        <v>123</v>
      </c>
      <c s="5"/>
      <c s="5"/>
      <c s="5"/>
      <c s="35">
        <f>0+Q51</f>
      </c>
      <c r="O51">
        <f>0+R51</f>
      </c>
      <c r="Q51">
        <f>0+I52+I56+I60</f>
      </c>
      <c>
        <f>0+O52+O56+O60</f>
      </c>
    </row>
    <row r="52" spans="1:16" ht="12.75">
      <c r="A52" s="18" t="s">
        <v>39</v>
      </c>
      <c s="23" t="s">
        <v>55</v>
      </c>
      <c s="23" t="s">
        <v>124</v>
      </c>
      <c s="18" t="s">
        <v>42</v>
      </c>
      <c s="24" t="s">
        <v>125</v>
      </c>
      <c s="25" t="s">
        <v>95</v>
      </c>
      <c s="26">
        <v>129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45</v>
      </c>
      <c r="E53" s="29" t="s">
        <v>42</v>
      </c>
    </row>
    <row r="54" spans="1:5" ht="12.75">
      <c r="A54" s="30" t="s">
        <v>47</v>
      </c>
      <c r="E54" s="31" t="s">
        <v>42</v>
      </c>
    </row>
    <row r="55" spans="1:5" ht="12.75">
      <c r="A55" t="s">
        <v>48</v>
      </c>
      <c r="E55" s="29" t="s">
        <v>42</v>
      </c>
    </row>
    <row r="56" spans="1:16" ht="12.75">
      <c r="A56" s="18" t="s">
        <v>39</v>
      </c>
      <c s="23" t="s">
        <v>59</v>
      </c>
      <c s="23" t="s">
        <v>126</v>
      </c>
      <c s="18" t="s">
        <v>42</v>
      </c>
      <c s="24" t="s">
        <v>127</v>
      </c>
      <c s="25" t="s">
        <v>95</v>
      </c>
      <c s="26">
        <v>1290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45</v>
      </c>
      <c r="E57" s="29" t="s">
        <v>42</v>
      </c>
    </row>
    <row r="58" spans="1:5" ht="12.75">
      <c r="A58" s="30" t="s">
        <v>47</v>
      </c>
      <c r="E58" s="31" t="s">
        <v>128</v>
      </c>
    </row>
    <row r="59" spans="1:5" ht="12.75">
      <c r="A59" t="s">
        <v>48</v>
      </c>
      <c r="E59" s="29" t="s">
        <v>42</v>
      </c>
    </row>
    <row r="60" spans="1:16" ht="12.75">
      <c r="A60" s="18" t="s">
        <v>39</v>
      </c>
      <c s="23" t="s">
        <v>63</v>
      </c>
      <c s="23" t="s">
        <v>129</v>
      </c>
      <c s="18" t="s">
        <v>42</v>
      </c>
      <c s="24" t="s">
        <v>130</v>
      </c>
      <c s="25" t="s">
        <v>95</v>
      </c>
      <c s="26">
        <v>129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45</v>
      </c>
      <c r="E61" s="29" t="s">
        <v>42</v>
      </c>
    </row>
    <row r="62" spans="1:5" ht="12.75">
      <c r="A62" s="30" t="s">
        <v>47</v>
      </c>
      <c r="E62" s="31" t="s">
        <v>42</v>
      </c>
    </row>
    <row r="63" spans="1:5" ht="12.75">
      <c r="A63" t="s">
        <v>48</v>
      </c>
      <c r="E63" s="29" t="s">
        <v>42</v>
      </c>
    </row>
    <row r="64" spans="1:18" ht="12.75" customHeight="1">
      <c r="A64" s="5" t="s">
        <v>36</v>
      </c>
      <c s="5"/>
      <c s="34" t="s">
        <v>131</v>
      </c>
      <c s="5"/>
      <c s="21" t="s">
        <v>132</v>
      </c>
      <c s="5"/>
      <c s="5"/>
      <c s="5"/>
      <c s="35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8" t="s">
        <v>39</v>
      </c>
      <c s="23" t="s">
        <v>133</v>
      </c>
      <c s="23" t="s">
        <v>134</v>
      </c>
      <c s="18" t="s">
        <v>42</v>
      </c>
      <c s="24" t="s">
        <v>135</v>
      </c>
      <c s="25" t="s">
        <v>102</v>
      </c>
      <c s="26">
        <v>88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45</v>
      </c>
      <c r="E66" s="29" t="s">
        <v>42</v>
      </c>
    </row>
    <row r="67" spans="1:5" ht="12.75">
      <c r="A67" s="30" t="s">
        <v>47</v>
      </c>
      <c r="E67" s="31" t="s">
        <v>42</v>
      </c>
    </row>
    <row r="68" spans="1:5" ht="12.75">
      <c r="A68" t="s">
        <v>48</v>
      </c>
      <c r="E68" s="29" t="s">
        <v>42</v>
      </c>
    </row>
    <row r="69" spans="1:16" ht="12.75">
      <c r="A69" s="18" t="s">
        <v>39</v>
      </c>
      <c s="23" t="s">
        <v>136</v>
      </c>
      <c s="23" t="s">
        <v>137</v>
      </c>
      <c s="18" t="s">
        <v>42</v>
      </c>
      <c s="24" t="s">
        <v>138</v>
      </c>
      <c s="25" t="s">
        <v>102</v>
      </c>
      <c s="26">
        <v>438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45</v>
      </c>
      <c r="E70" s="29" t="s">
        <v>42</v>
      </c>
    </row>
    <row r="71" spans="1:5" ht="12.75">
      <c r="A71" s="30" t="s">
        <v>47</v>
      </c>
      <c r="E71" s="31" t="s">
        <v>42</v>
      </c>
    </row>
    <row r="72" spans="1:5" ht="12.75">
      <c r="A72" t="s">
        <v>48</v>
      </c>
      <c r="E72" s="29" t="s">
        <v>42</v>
      </c>
    </row>
    <row r="73" spans="1:16" ht="12.75">
      <c r="A73" s="18" t="s">
        <v>39</v>
      </c>
      <c s="23" t="s">
        <v>122</v>
      </c>
      <c s="23" t="s">
        <v>139</v>
      </c>
      <c s="18" t="s">
        <v>42</v>
      </c>
      <c s="24" t="s">
        <v>140</v>
      </c>
      <c s="25" t="s">
        <v>102</v>
      </c>
      <c s="26">
        <v>88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45</v>
      </c>
      <c r="E74" s="29" t="s">
        <v>42</v>
      </c>
    </row>
    <row r="75" spans="1:5" ht="12.75">
      <c r="A75" s="30" t="s">
        <v>47</v>
      </c>
      <c r="E75" s="31" t="s">
        <v>42</v>
      </c>
    </row>
    <row r="76" spans="1:5" ht="12.75">
      <c r="A76" t="s">
        <v>48</v>
      </c>
      <c r="E76" s="29" t="s">
        <v>42</v>
      </c>
    </row>
    <row r="77" spans="1:16" ht="12.75">
      <c r="A77" s="18" t="s">
        <v>39</v>
      </c>
      <c s="23" t="s">
        <v>141</v>
      </c>
      <c s="23" t="s">
        <v>142</v>
      </c>
      <c s="18" t="s">
        <v>42</v>
      </c>
      <c s="24" t="s">
        <v>143</v>
      </c>
      <c s="25" t="s">
        <v>95</v>
      </c>
      <c s="26">
        <v>4.4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45</v>
      </c>
      <c r="E78" s="29" t="s">
        <v>42</v>
      </c>
    </row>
    <row r="79" spans="1:5" ht="12.75">
      <c r="A79" s="30" t="s">
        <v>47</v>
      </c>
      <c r="E79" s="31" t="s">
        <v>144</v>
      </c>
    </row>
    <row r="80" spans="1:5" ht="12.75">
      <c r="A80" t="s">
        <v>48</v>
      </c>
      <c r="E80" s="29" t="s">
        <v>42</v>
      </c>
    </row>
    <row r="81" spans="1:16" ht="12.75">
      <c r="A81" s="18" t="s">
        <v>39</v>
      </c>
      <c s="23" t="s">
        <v>131</v>
      </c>
      <c s="23" t="s">
        <v>145</v>
      </c>
      <c s="18" t="s">
        <v>42</v>
      </c>
      <c s="24" t="s">
        <v>146</v>
      </c>
      <c s="25" t="s">
        <v>147</v>
      </c>
      <c s="26">
        <v>2.64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45</v>
      </c>
      <c r="E82" s="29" t="s">
        <v>42</v>
      </c>
    </row>
    <row r="83" spans="1:5" ht="12.75">
      <c r="A83" s="30" t="s">
        <v>47</v>
      </c>
      <c r="E83" s="31" t="s">
        <v>148</v>
      </c>
    </row>
    <row r="84" spans="1:5" ht="12.75">
      <c r="A84" t="s">
        <v>48</v>
      </c>
      <c r="E84" s="29" t="s">
        <v>42</v>
      </c>
    </row>
    <row r="85" spans="1:16" ht="12.75">
      <c r="A85" s="18" t="s">
        <v>39</v>
      </c>
      <c s="23" t="s">
        <v>149</v>
      </c>
      <c s="23" t="s">
        <v>150</v>
      </c>
      <c s="18" t="s">
        <v>42</v>
      </c>
      <c s="24" t="s">
        <v>151</v>
      </c>
      <c s="25" t="s">
        <v>95</v>
      </c>
      <c s="26">
        <v>8.8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45</v>
      </c>
      <c r="E86" s="29" t="s">
        <v>42</v>
      </c>
    </row>
    <row r="87" spans="1:5" ht="12.75">
      <c r="A87" s="30" t="s">
        <v>47</v>
      </c>
      <c r="E87" s="31" t="s">
        <v>152</v>
      </c>
    </row>
    <row r="88" spans="1:5" ht="12.75">
      <c r="A88" t="s">
        <v>48</v>
      </c>
      <c r="E88" s="29" t="s">
        <v>42</v>
      </c>
    </row>
    <row r="89" spans="1:18" ht="12.75" customHeight="1">
      <c r="A89" s="5" t="s">
        <v>36</v>
      </c>
      <c s="5"/>
      <c s="34" t="s">
        <v>153</v>
      </c>
      <c s="5"/>
      <c s="21" t="s">
        <v>154</v>
      </c>
      <c s="5"/>
      <c s="5"/>
      <c s="5"/>
      <c s="35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8" t="s">
        <v>39</v>
      </c>
      <c s="23" t="s">
        <v>155</v>
      </c>
      <c s="23" t="s">
        <v>156</v>
      </c>
      <c s="18" t="s">
        <v>42</v>
      </c>
      <c s="24" t="s">
        <v>157</v>
      </c>
      <c s="25" t="s">
        <v>102</v>
      </c>
      <c s="26">
        <v>397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45</v>
      </c>
      <c r="E91" s="29" t="s">
        <v>42</v>
      </c>
    </row>
    <row r="92" spans="1:5" ht="12.75">
      <c r="A92" s="30" t="s">
        <v>47</v>
      </c>
      <c r="E92" s="31" t="s">
        <v>42</v>
      </c>
    </row>
    <row r="93" spans="1:5" ht="12.75">
      <c r="A93" t="s">
        <v>48</v>
      </c>
      <c r="E93" s="29" t="s">
        <v>42</v>
      </c>
    </row>
    <row r="94" spans="1:16" ht="12.75">
      <c r="A94" s="18" t="s">
        <v>39</v>
      </c>
      <c s="23" t="s">
        <v>158</v>
      </c>
      <c s="23" t="s">
        <v>159</v>
      </c>
      <c s="18" t="s">
        <v>42</v>
      </c>
      <c s="24" t="s">
        <v>160</v>
      </c>
      <c s="25" t="s">
        <v>102</v>
      </c>
      <c s="26">
        <v>46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45</v>
      </c>
      <c r="E95" s="29" t="s">
        <v>42</v>
      </c>
    </row>
    <row r="96" spans="1:5" ht="12.75">
      <c r="A96" s="30" t="s">
        <v>47</v>
      </c>
      <c r="E96" s="31" t="s">
        <v>42</v>
      </c>
    </row>
    <row r="97" spans="1:5" ht="12.75">
      <c r="A97" t="s">
        <v>48</v>
      </c>
      <c r="E97" s="29" t="s">
        <v>42</v>
      </c>
    </row>
    <row r="98" spans="1:16" ht="12.75">
      <c r="A98" s="18" t="s">
        <v>39</v>
      </c>
      <c s="23" t="s">
        <v>161</v>
      </c>
      <c s="23" t="s">
        <v>162</v>
      </c>
      <c s="18" t="s">
        <v>42</v>
      </c>
      <c s="24" t="s">
        <v>163</v>
      </c>
      <c s="25" t="s">
        <v>102</v>
      </c>
      <c s="26">
        <v>50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45</v>
      </c>
      <c r="E99" s="29" t="s">
        <v>42</v>
      </c>
    </row>
    <row r="100" spans="1:5" ht="12.75">
      <c r="A100" s="30" t="s">
        <v>47</v>
      </c>
      <c r="E100" s="31" t="s">
        <v>42</v>
      </c>
    </row>
    <row r="101" spans="1:5" ht="12.75">
      <c r="A101" t="s">
        <v>48</v>
      </c>
      <c r="E101" s="29" t="s">
        <v>42</v>
      </c>
    </row>
    <row r="102" spans="1:16" ht="12.75">
      <c r="A102" s="18" t="s">
        <v>39</v>
      </c>
      <c s="23" t="s">
        <v>164</v>
      </c>
      <c s="23" t="s">
        <v>165</v>
      </c>
      <c s="18" t="s">
        <v>42</v>
      </c>
      <c s="24" t="s">
        <v>166</v>
      </c>
      <c s="25" t="s">
        <v>102</v>
      </c>
      <c s="26">
        <v>33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45</v>
      </c>
      <c r="E103" s="29" t="s">
        <v>42</v>
      </c>
    </row>
    <row r="104" spans="1:5" ht="12.75">
      <c r="A104" s="30" t="s">
        <v>47</v>
      </c>
      <c r="E104" s="31" t="s">
        <v>42</v>
      </c>
    </row>
    <row r="105" spans="1:5" ht="12.75">
      <c r="A105" t="s">
        <v>48</v>
      </c>
      <c r="E105" s="29" t="s">
        <v>42</v>
      </c>
    </row>
    <row r="106" spans="1:16" ht="12.75">
      <c r="A106" s="18" t="s">
        <v>39</v>
      </c>
      <c s="23" t="s">
        <v>167</v>
      </c>
      <c s="23" t="s">
        <v>168</v>
      </c>
      <c s="18" t="s">
        <v>42</v>
      </c>
      <c s="24" t="s">
        <v>169</v>
      </c>
      <c s="25" t="s">
        <v>102</v>
      </c>
      <c s="26">
        <v>50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45</v>
      </c>
      <c r="E107" s="29" t="s">
        <v>42</v>
      </c>
    </row>
    <row r="108" spans="1:5" ht="12.75">
      <c r="A108" s="30" t="s">
        <v>47</v>
      </c>
      <c r="E108" s="31" t="s">
        <v>42</v>
      </c>
    </row>
    <row r="109" spans="1:5" ht="12.75">
      <c r="A109" t="s">
        <v>48</v>
      </c>
      <c r="E109" s="29" t="s">
        <v>42</v>
      </c>
    </row>
    <row r="110" spans="1:18" ht="12.75" customHeight="1">
      <c r="A110" s="5" t="s">
        <v>36</v>
      </c>
      <c s="5"/>
      <c s="34" t="s">
        <v>170</v>
      </c>
      <c s="5"/>
      <c s="21" t="s">
        <v>171</v>
      </c>
      <c s="5"/>
      <c s="5"/>
      <c s="5"/>
      <c s="35">
        <f>0+Q110</f>
      </c>
      <c r="O110">
        <f>0+R110</f>
      </c>
      <c r="Q110">
        <f>0+I111+I115</f>
      </c>
      <c>
        <f>0+O111+O115</f>
      </c>
    </row>
    <row r="111" spans="1:16" ht="12.75">
      <c r="A111" s="18" t="s">
        <v>39</v>
      </c>
      <c s="23" t="s">
        <v>172</v>
      </c>
      <c s="23" t="s">
        <v>173</v>
      </c>
      <c s="18" t="s">
        <v>42</v>
      </c>
      <c s="24" t="s">
        <v>174</v>
      </c>
      <c s="25" t="s">
        <v>102</v>
      </c>
      <c s="26">
        <v>82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45</v>
      </c>
      <c r="E112" s="29" t="s">
        <v>42</v>
      </c>
    </row>
    <row r="113" spans="1:5" ht="12.75">
      <c r="A113" s="30" t="s">
        <v>47</v>
      </c>
      <c r="E113" s="31" t="s">
        <v>42</v>
      </c>
    </row>
    <row r="114" spans="1:5" ht="12.75">
      <c r="A114" t="s">
        <v>48</v>
      </c>
      <c r="E114" s="29" t="s">
        <v>42</v>
      </c>
    </row>
    <row r="115" spans="1:16" ht="12.75">
      <c r="A115" s="18" t="s">
        <v>39</v>
      </c>
      <c s="23" t="s">
        <v>175</v>
      </c>
      <c s="23" t="s">
        <v>176</v>
      </c>
      <c s="18" t="s">
        <v>42</v>
      </c>
      <c s="24" t="s">
        <v>177</v>
      </c>
      <c s="25" t="s">
        <v>102</v>
      </c>
      <c s="26">
        <v>82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45</v>
      </c>
      <c r="E116" s="29" t="s">
        <v>42</v>
      </c>
    </row>
    <row r="117" spans="1:5" ht="12.75">
      <c r="A117" s="30" t="s">
        <v>47</v>
      </c>
      <c r="E117" s="31" t="s">
        <v>42</v>
      </c>
    </row>
    <row r="118" spans="1:5" ht="12.75">
      <c r="A118" t="s">
        <v>48</v>
      </c>
      <c r="E118" s="29" t="s">
        <v>42</v>
      </c>
    </row>
    <row r="119" spans="1:18" ht="12.75" customHeight="1">
      <c r="A119" s="5" t="s">
        <v>36</v>
      </c>
      <c s="5"/>
      <c s="34" t="s">
        <v>178</v>
      </c>
      <c s="5"/>
      <c s="21" t="s">
        <v>179</v>
      </c>
      <c s="5"/>
      <c s="5"/>
      <c s="5"/>
      <c s="35">
        <f>0+Q119</f>
      </c>
      <c r="O119">
        <f>0+R119</f>
      </c>
      <c r="Q119">
        <f>0+I120+I124+I128+I132+I136+I140+I144+I148+I152+I156+I160+I164</f>
      </c>
      <c>
        <f>0+O120+O124+O128+O132+O136+O140+O144+O148+O152+O156+O160+O164</f>
      </c>
    </row>
    <row r="120" spans="1:16" ht="12.75">
      <c r="A120" s="18" t="s">
        <v>39</v>
      </c>
      <c s="23" t="s">
        <v>180</v>
      </c>
      <c s="23" t="s">
        <v>181</v>
      </c>
      <c s="18" t="s">
        <v>42</v>
      </c>
      <c s="24" t="s">
        <v>182</v>
      </c>
      <c s="25" t="s">
        <v>102</v>
      </c>
      <c s="26">
        <v>397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45</v>
      </c>
      <c r="E121" s="29" t="s">
        <v>42</v>
      </c>
    </row>
    <row r="122" spans="1:5" ht="12.75">
      <c r="A122" s="30" t="s">
        <v>47</v>
      </c>
      <c r="E122" s="31" t="s">
        <v>183</v>
      </c>
    </row>
    <row r="123" spans="1:5" ht="12.75">
      <c r="A123" t="s">
        <v>48</v>
      </c>
      <c r="E123" s="29" t="s">
        <v>42</v>
      </c>
    </row>
    <row r="124" spans="1:16" ht="12.75">
      <c r="A124" s="18" t="s">
        <v>39</v>
      </c>
      <c s="23" t="s">
        <v>184</v>
      </c>
      <c s="23" t="s">
        <v>185</v>
      </c>
      <c s="18" t="s">
        <v>42</v>
      </c>
      <c s="24" t="s">
        <v>186</v>
      </c>
      <c s="25" t="s">
        <v>102</v>
      </c>
      <c s="26">
        <v>53.95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45</v>
      </c>
      <c r="E125" s="29" t="s">
        <v>42</v>
      </c>
    </row>
    <row r="126" spans="1:5" ht="25.5">
      <c r="A126" s="30" t="s">
        <v>47</v>
      </c>
      <c r="E126" s="31" t="s">
        <v>187</v>
      </c>
    </row>
    <row r="127" spans="1:5" ht="12.75">
      <c r="A127" t="s">
        <v>48</v>
      </c>
      <c r="E127" s="29" t="s">
        <v>42</v>
      </c>
    </row>
    <row r="128" spans="1:16" ht="12.75">
      <c r="A128" s="18" t="s">
        <v>39</v>
      </c>
      <c s="23" t="s">
        <v>188</v>
      </c>
      <c s="23" t="s">
        <v>189</v>
      </c>
      <c s="18" t="s">
        <v>42</v>
      </c>
      <c s="24" t="s">
        <v>190</v>
      </c>
      <c s="25" t="s">
        <v>102</v>
      </c>
      <c s="26">
        <v>14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45</v>
      </c>
      <c r="E129" s="29" t="s">
        <v>42</v>
      </c>
    </row>
    <row r="130" spans="1:5" ht="12.75">
      <c r="A130" s="30" t="s">
        <v>47</v>
      </c>
      <c r="E130" s="31" t="s">
        <v>42</v>
      </c>
    </row>
    <row r="131" spans="1:5" ht="12.75">
      <c r="A131" t="s">
        <v>48</v>
      </c>
      <c r="E131" s="29" t="s">
        <v>42</v>
      </c>
    </row>
    <row r="132" spans="1:16" ht="12.75">
      <c r="A132" s="18" t="s">
        <v>39</v>
      </c>
      <c s="23" t="s">
        <v>191</v>
      </c>
      <c s="23" t="s">
        <v>192</v>
      </c>
      <c s="18" t="s">
        <v>42</v>
      </c>
      <c s="24" t="s">
        <v>193</v>
      </c>
      <c s="25" t="s">
        <v>102</v>
      </c>
      <c s="26">
        <v>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45</v>
      </c>
      <c r="E133" s="29" t="s">
        <v>42</v>
      </c>
    </row>
    <row r="134" spans="1:5" ht="12.75">
      <c r="A134" s="30" t="s">
        <v>47</v>
      </c>
      <c r="E134" s="31" t="s">
        <v>42</v>
      </c>
    </row>
    <row r="135" spans="1:5" ht="12.75">
      <c r="A135" t="s">
        <v>48</v>
      </c>
      <c r="E135" s="29" t="s">
        <v>42</v>
      </c>
    </row>
    <row r="136" spans="1:16" ht="12.75">
      <c r="A136" s="18" t="s">
        <v>39</v>
      </c>
      <c s="23" t="s">
        <v>194</v>
      </c>
      <c s="23" t="s">
        <v>195</v>
      </c>
      <c s="18" t="s">
        <v>42</v>
      </c>
      <c s="24" t="s">
        <v>196</v>
      </c>
      <c s="25" t="s">
        <v>102</v>
      </c>
      <c s="26">
        <v>11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45</v>
      </c>
      <c r="E137" s="29" t="s">
        <v>42</v>
      </c>
    </row>
    <row r="138" spans="1:5" ht="12.75">
      <c r="A138" s="30" t="s">
        <v>47</v>
      </c>
      <c r="E138" s="31" t="s">
        <v>42</v>
      </c>
    </row>
    <row r="139" spans="1:5" ht="12.75">
      <c r="A139" t="s">
        <v>48</v>
      </c>
      <c r="E139" s="29" t="s">
        <v>42</v>
      </c>
    </row>
    <row r="140" spans="1:16" ht="12.75">
      <c r="A140" s="18" t="s">
        <v>39</v>
      </c>
      <c s="23" t="s">
        <v>197</v>
      </c>
      <c s="23" t="s">
        <v>198</v>
      </c>
      <c s="18" t="s">
        <v>42</v>
      </c>
      <c s="24" t="s">
        <v>199</v>
      </c>
      <c s="25" t="s">
        <v>102</v>
      </c>
      <c s="26">
        <v>11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45</v>
      </c>
      <c r="E141" s="29" t="s">
        <v>42</v>
      </c>
    </row>
    <row r="142" spans="1:5" ht="12.75">
      <c r="A142" s="30" t="s">
        <v>47</v>
      </c>
      <c r="E142" s="31" t="s">
        <v>42</v>
      </c>
    </row>
    <row r="143" spans="1:5" ht="12.75">
      <c r="A143" t="s">
        <v>48</v>
      </c>
      <c r="E143" s="29" t="s">
        <v>42</v>
      </c>
    </row>
    <row r="144" spans="1:16" ht="12.75">
      <c r="A144" s="18" t="s">
        <v>39</v>
      </c>
      <c s="23" t="s">
        <v>200</v>
      </c>
      <c s="23" t="s">
        <v>201</v>
      </c>
      <c s="18" t="s">
        <v>42</v>
      </c>
      <c s="24" t="s">
        <v>202</v>
      </c>
      <c s="25" t="s">
        <v>112</v>
      </c>
      <c s="26">
        <v>182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45</v>
      </c>
      <c r="E145" s="29" t="s">
        <v>42</v>
      </c>
    </row>
    <row r="146" spans="1:5" ht="12.75">
      <c r="A146" s="30" t="s">
        <v>47</v>
      </c>
      <c r="E146" s="31" t="s">
        <v>203</v>
      </c>
    </row>
    <row r="147" spans="1:5" ht="12.75">
      <c r="A147" t="s">
        <v>48</v>
      </c>
      <c r="E147" s="29" t="s">
        <v>42</v>
      </c>
    </row>
    <row r="148" spans="1:16" ht="12.75">
      <c r="A148" s="18" t="s">
        <v>39</v>
      </c>
      <c s="23" t="s">
        <v>4</v>
      </c>
      <c s="23" t="s">
        <v>204</v>
      </c>
      <c s="18" t="s">
        <v>42</v>
      </c>
      <c s="24" t="s">
        <v>205</v>
      </c>
      <c s="25" t="s">
        <v>112</v>
      </c>
      <c s="26">
        <v>40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45</v>
      </c>
      <c r="E149" s="29" t="s">
        <v>42</v>
      </c>
    </row>
    <row r="150" spans="1:5" ht="12.75">
      <c r="A150" s="30" t="s">
        <v>47</v>
      </c>
      <c r="E150" s="31" t="s">
        <v>42</v>
      </c>
    </row>
    <row r="151" spans="1:5" ht="12.75">
      <c r="A151" t="s">
        <v>48</v>
      </c>
      <c r="E151" s="29" t="s">
        <v>42</v>
      </c>
    </row>
    <row r="152" spans="1:16" ht="12.75">
      <c r="A152" s="18" t="s">
        <v>39</v>
      </c>
      <c s="23" t="s">
        <v>206</v>
      </c>
      <c s="23" t="s">
        <v>207</v>
      </c>
      <c s="18" t="s">
        <v>42</v>
      </c>
      <c s="24" t="s">
        <v>208</v>
      </c>
      <c s="25" t="s">
        <v>102</v>
      </c>
      <c s="26">
        <v>402.15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45</v>
      </c>
      <c r="E153" s="29" t="s">
        <v>42</v>
      </c>
    </row>
    <row r="154" spans="1:5" ht="12.75">
      <c r="A154" s="30" t="s">
        <v>47</v>
      </c>
      <c r="E154" s="31" t="s">
        <v>209</v>
      </c>
    </row>
    <row r="155" spans="1:5" ht="12.75">
      <c r="A155" t="s">
        <v>48</v>
      </c>
      <c r="E155" s="29" t="s">
        <v>42</v>
      </c>
    </row>
    <row r="156" spans="1:16" ht="12.75">
      <c r="A156" s="18" t="s">
        <v>39</v>
      </c>
      <c s="23" t="s">
        <v>210</v>
      </c>
      <c s="23" t="s">
        <v>211</v>
      </c>
      <c s="18" t="s">
        <v>42</v>
      </c>
      <c s="24" t="s">
        <v>212</v>
      </c>
      <c s="25" t="s">
        <v>102</v>
      </c>
      <c s="26">
        <v>5.25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45</v>
      </c>
      <c r="E157" s="29" t="s">
        <v>42</v>
      </c>
    </row>
    <row r="158" spans="1:5" ht="12.75">
      <c r="A158" s="30" t="s">
        <v>47</v>
      </c>
      <c r="E158" s="31" t="s">
        <v>213</v>
      </c>
    </row>
    <row r="159" spans="1:5" ht="12.75">
      <c r="A159" t="s">
        <v>48</v>
      </c>
      <c r="E159" s="29" t="s">
        <v>42</v>
      </c>
    </row>
    <row r="160" spans="1:16" ht="12.75">
      <c r="A160" s="18" t="s">
        <v>39</v>
      </c>
      <c s="23" t="s">
        <v>214</v>
      </c>
      <c s="23" t="s">
        <v>215</v>
      </c>
      <c s="18" t="s">
        <v>42</v>
      </c>
      <c s="24" t="s">
        <v>216</v>
      </c>
      <c s="25" t="s">
        <v>102</v>
      </c>
      <c s="26">
        <v>11.55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45</v>
      </c>
      <c r="E161" s="29" t="s">
        <v>42</v>
      </c>
    </row>
    <row r="162" spans="1:5" ht="12.75">
      <c r="A162" s="30" t="s">
        <v>47</v>
      </c>
      <c r="E162" s="31" t="s">
        <v>217</v>
      </c>
    </row>
    <row r="163" spans="1:5" ht="12.75">
      <c r="A163" t="s">
        <v>48</v>
      </c>
      <c r="E163" s="29" t="s">
        <v>42</v>
      </c>
    </row>
    <row r="164" spans="1:16" ht="12.75">
      <c r="A164" s="18" t="s">
        <v>39</v>
      </c>
      <c s="23" t="s">
        <v>218</v>
      </c>
      <c s="23" t="s">
        <v>219</v>
      </c>
      <c s="18" t="s">
        <v>42</v>
      </c>
      <c s="24" t="s">
        <v>220</v>
      </c>
      <c s="25" t="s">
        <v>102</v>
      </c>
      <c s="26">
        <v>36.75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12.75">
      <c r="A165" s="28" t="s">
        <v>45</v>
      </c>
      <c r="E165" s="29" t="s">
        <v>42</v>
      </c>
    </row>
    <row r="166" spans="1:5" ht="12.75">
      <c r="A166" s="30" t="s">
        <v>47</v>
      </c>
      <c r="E166" s="31" t="s">
        <v>221</v>
      </c>
    </row>
    <row r="167" spans="1:5" ht="12.75">
      <c r="A167" t="s">
        <v>48</v>
      </c>
      <c r="E167" s="29" t="s">
        <v>42</v>
      </c>
    </row>
    <row r="168" spans="1:18" ht="12.75" customHeight="1">
      <c r="A168" s="5" t="s">
        <v>36</v>
      </c>
      <c s="5"/>
      <c s="34" t="s">
        <v>222</v>
      </c>
      <c s="5"/>
      <c s="21" t="s">
        <v>223</v>
      </c>
      <c s="5"/>
      <c s="5"/>
      <c s="5"/>
      <c s="35">
        <f>0+Q168</f>
      </c>
      <c r="O168">
        <f>0+R168</f>
      </c>
      <c r="Q168">
        <f>0+I169</f>
      </c>
      <c>
        <f>0+O169</f>
      </c>
    </row>
    <row r="169" spans="1:16" ht="12.75">
      <c r="A169" s="18" t="s">
        <v>39</v>
      </c>
      <c s="23" t="s">
        <v>153</v>
      </c>
      <c s="23" t="s">
        <v>224</v>
      </c>
      <c s="18" t="s">
        <v>42</v>
      </c>
      <c s="24" t="s">
        <v>225</v>
      </c>
      <c s="25" t="s">
        <v>102</v>
      </c>
      <c s="26">
        <v>54.2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45</v>
      </c>
      <c r="E170" s="29" t="s">
        <v>42</v>
      </c>
    </row>
    <row r="171" spans="1:5" ht="12.75">
      <c r="A171" s="30" t="s">
        <v>47</v>
      </c>
      <c r="E171" s="31" t="s">
        <v>42</v>
      </c>
    </row>
    <row r="172" spans="1:5" ht="12.75">
      <c r="A172" t="s">
        <v>48</v>
      </c>
      <c r="E172" s="29" t="s">
        <v>42</v>
      </c>
    </row>
    <row r="173" spans="1:18" ht="12.75" customHeight="1">
      <c r="A173" s="5" t="s">
        <v>36</v>
      </c>
      <c s="5"/>
      <c s="34" t="s">
        <v>40</v>
      </c>
      <c s="5"/>
      <c s="21" t="s">
        <v>226</v>
      </c>
      <c s="5"/>
      <c s="5"/>
      <c s="5"/>
      <c s="35">
        <f>0+Q173</f>
      </c>
      <c r="O173">
        <f>0+R173</f>
      </c>
      <c r="Q173">
        <f>0+I174+I178</f>
      </c>
      <c>
        <f>0+O174+O178</f>
      </c>
    </row>
    <row r="174" spans="1:16" ht="12.75">
      <c r="A174" s="18" t="s">
        <v>39</v>
      </c>
      <c s="23" t="s">
        <v>227</v>
      </c>
      <c s="23" t="s">
        <v>228</v>
      </c>
      <c s="18" t="s">
        <v>42</v>
      </c>
      <c s="24" t="s">
        <v>229</v>
      </c>
      <c s="25" t="s">
        <v>121</v>
      </c>
      <c s="26">
        <v>2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45</v>
      </c>
      <c r="E175" s="29" t="s">
        <v>42</v>
      </c>
    </row>
    <row r="176" spans="1:5" ht="12.75">
      <c r="A176" s="30" t="s">
        <v>47</v>
      </c>
      <c r="E176" s="31" t="s">
        <v>42</v>
      </c>
    </row>
    <row r="177" spans="1:5" ht="12.75">
      <c r="A177" t="s">
        <v>48</v>
      </c>
      <c r="E177" s="29" t="s">
        <v>42</v>
      </c>
    </row>
    <row r="178" spans="1:16" ht="12.75">
      <c r="A178" s="18" t="s">
        <v>39</v>
      </c>
      <c s="23" t="s">
        <v>230</v>
      </c>
      <c s="23" t="s">
        <v>231</v>
      </c>
      <c s="18" t="s">
        <v>42</v>
      </c>
      <c s="24" t="s">
        <v>232</v>
      </c>
      <c s="25" t="s">
        <v>121</v>
      </c>
      <c s="26">
        <v>4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45</v>
      </c>
      <c r="E179" s="29" t="s">
        <v>42</v>
      </c>
    </row>
    <row r="180" spans="1:5" ht="12.75">
      <c r="A180" s="30" t="s">
        <v>47</v>
      </c>
      <c r="E180" s="31" t="s">
        <v>42</v>
      </c>
    </row>
    <row r="181" spans="1:5" ht="12.75">
      <c r="A181" t="s">
        <v>48</v>
      </c>
      <c r="E181" s="29" t="s">
        <v>42</v>
      </c>
    </row>
    <row r="182" spans="1:18" ht="12.75" customHeight="1">
      <c r="A182" s="5" t="s">
        <v>36</v>
      </c>
      <c s="5"/>
      <c s="34" t="s">
        <v>233</v>
      </c>
      <c s="5"/>
      <c s="21" t="s">
        <v>234</v>
      </c>
      <c s="5"/>
      <c s="5"/>
      <c s="5"/>
      <c s="35">
        <f>0+Q182</f>
      </c>
      <c r="O182">
        <f>0+R182</f>
      </c>
      <c r="Q182">
        <f>0+I183+I187+I191+I195+I199+I203+I207+I211+I215+I219+I223+I227</f>
      </c>
      <c>
        <f>0+O183+O187+O191+O195+O199+O203+O207+O211+O215+O219+O223+O227</f>
      </c>
    </row>
    <row r="183" spans="1:16" ht="12.75">
      <c r="A183" s="18" t="s">
        <v>39</v>
      </c>
      <c s="23" t="s">
        <v>235</v>
      </c>
      <c s="23" t="s">
        <v>236</v>
      </c>
      <c s="18" t="s">
        <v>42</v>
      </c>
      <c s="24" t="s">
        <v>237</v>
      </c>
      <c s="25" t="s">
        <v>112</v>
      </c>
      <c s="26">
        <v>180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45</v>
      </c>
      <c r="E184" s="29" t="s">
        <v>238</v>
      </c>
    </row>
    <row r="185" spans="1:5" ht="12.75">
      <c r="A185" s="30" t="s">
        <v>47</v>
      </c>
      <c r="E185" s="31" t="s">
        <v>42</v>
      </c>
    </row>
    <row r="186" spans="1:5" ht="12.75">
      <c r="A186" t="s">
        <v>48</v>
      </c>
      <c r="E186" s="29" t="s">
        <v>42</v>
      </c>
    </row>
    <row r="187" spans="1:16" ht="12.75">
      <c r="A187" s="18" t="s">
        <v>39</v>
      </c>
      <c s="23" t="s">
        <v>239</v>
      </c>
      <c s="23" t="s">
        <v>240</v>
      </c>
      <c s="18" t="s">
        <v>42</v>
      </c>
      <c s="24" t="s">
        <v>241</v>
      </c>
      <c s="25" t="s">
        <v>121</v>
      </c>
      <c s="26">
        <v>3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45</v>
      </c>
      <c r="E188" s="29" t="s">
        <v>42</v>
      </c>
    </row>
    <row r="189" spans="1:5" ht="38.25">
      <c r="A189" s="30" t="s">
        <v>47</v>
      </c>
      <c r="E189" s="31" t="s">
        <v>242</v>
      </c>
    </row>
    <row r="190" spans="1:5" ht="12.75">
      <c r="A190" t="s">
        <v>48</v>
      </c>
      <c r="E190" s="29" t="s">
        <v>42</v>
      </c>
    </row>
    <row r="191" spans="1:16" ht="12.75">
      <c r="A191" s="18" t="s">
        <v>39</v>
      </c>
      <c s="23" t="s">
        <v>243</v>
      </c>
      <c s="23" t="s">
        <v>244</v>
      </c>
      <c s="18" t="s">
        <v>42</v>
      </c>
      <c s="24" t="s">
        <v>245</v>
      </c>
      <c s="25" t="s">
        <v>112</v>
      </c>
      <c s="26">
        <v>431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45</v>
      </c>
      <c r="E192" s="29" t="s">
        <v>42</v>
      </c>
    </row>
    <row r="193" spans="1:5" ht="25.5">
      <c r="A193" s="30" t="s">
        <v>47</v>
      </c>
      <c r="E193" s="31" t="s">
        <v>246</v>
      </c>
    </row>
    <row r="194" spans="1:5" ht="12.75">
      <c r="A194" t="s">
        <v>48</v>
      </c>
      <c r="E194" s="29" t="s">
        <v>42</v>
      </c>
    </row>
    <row r="195" spans="1:16" ht="12.75">
      <c r="A195" s="18" t="s">
        <v>39</v>
      </c>
      <c s="23" t="s">
        <v>247</v>
      </c>
      <c s="23" t="s">
        <v>248</v>
      </c>
      <c s="18" t="s">
        <v>42</v>
      </c>
      <c s="24" t="s">
        <v>249</v>
      </c>
      <c s="25" t="s">
        <v>112</v>
      </c>
      <c s="26">
        <v>180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45</v>
      </c>
      <c r="E196" s="29" t="s">
        <v>42</v>
      </c>
    </row>
    <row r="197" spans="1:5" ht="12.75">
      <c r="A197" s="30" t="s">
        <v>47</v>
      </c>
      <c r="E197" s="31" t="s">
        <v>42</v>
      </c>
    </row>
    <row r="198" spans="1:5" ht="12.75">
      <c r="A198" t="s">
        <v>48</v>
      </c>
      <c r="E198" s="29" t="s">
        <v>42</v>
      </c>
    </row>
    <row r="199" spans="1:16" ht="12.75">
      <c r="A199" s="18" t="s">
        <v>39</v>
      </c>
      <c s="23" t="s">
        <v>250</v>
      </c>
      <c s="23" t="s">
        <v>251</v>
      </c>
      <c s="18" t="s">
        <v>42</v>
      </c>
      <c s="24" t="s">
        <v>252</v>
      </c>
      <c s="25" t="s">
        <v>121</v>
      </c>
      <c s="26">
        <v>28.28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45</v>
      </c>
      <c r="E200" s="29" t="s">
        <v>42</v>
      </c>
    </row>
    <row r="201" spans="1:5" ht="12.75">
      <c r="A201" s="30" t="s">
        <v>47</v>
      </c>
      <c r="E201" s="31" t="s">
        <v>253</v>
      </c>
    </row>
    <row r="202" spans="1:5" ht="12.75">
      <c r="A202" t="s">
        <v>48</v>
      </c>
      <c r="E202" s="29" t="s">
        <v>42</v>
      </c>
    </row>
    <row r="203" spans="1:16" ht="12.75">
      <c r="A203" s="18" t="s">
        <v>39</v>
      </c>
      <c s="23" t="s">
        <v>254</v>
      </c>
      <c s="23" t="s">
        <v>255</v>
      </c>
      <c s="18" t="s">
        <v>42</v>
      </c>
      <c s="24" t="s">
        <v>256</v>
      </c>
      <c s="25" t="s">
        <v>121</v>
      </c>
      <c s="26">
        <v>2.02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45</v>
      </c>
      <c r="E204" s="29" t="s">
        <v>42</v>
      </c>
    </row>
    <row r="205" spans="1:5" ht="12.75">
      <c r="A205" s="30" t="s">
        <v>47</v>
      </c>
      <c r="E205" s="31" t="s">
        <v>257</v>
      </c>
    </row>
    <row r="206" spans="1:5" ht="12.75">
      <c r="A206" t="s">
        <v>48</v>
      </c>
      <c r="E206" s="29" t="s">
        <v>42</v>
      </c>
    </row>
    <row r="207" spans="1:16" ht="12.75">
      <c r="A207" s="18" t="s">
        <v>39</v>
      </c>
      <c s="23" t="s">
        <v>258</v>
      </c>
      <c s="23" t="s">
        <v>259</v>
      </c>
      <c s="18" t="s">
        <v>42</v>
      </c>
      <c s="24" t="s">
        <v>260</v>
      </c>
      <c s="25" t="s">
        <v>121</v>
      </c>
      <c s="26">
        <v>2.02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45</v>
      </c>
      <c r="E208" s="29" t="s">
        <v>42</v>
      </c>
    </row>
    <row r="209" spans="1:5" ht="12.75">
      <c r="A209" s="30" t="s">
        <v>47</v>
      </c>
      <c r="E209" s="31" t="s">
        <v>257</v>
      </c>
    </row>
    <row r="210" spans="1:5" ht="12.75">
      <c r="A210" t="s">
        <v>48</v>
      </c>
      <c r="E210" s="29" t="s">
        <v>42</v>
      </c>
    </row>
    <row r="211" spans="1:16" ht="12.75">
      <c r="A211" s="18" t="s">
        <v>39</v>
      </c>
      <c s="23" t="s">
        <v>261</v>
      </c>
      <c s="23" t="s">
        <v>262</v>
      </c>
      <c s="18" t="s">
        <v>42</v>
      </c>
      <c s="24" t="s">
        <v>263</v>
      </c>
      <c s="25" t="s">
        <v>121</v>
      </c>
      <c s="26">
        <v>181.8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45</v>
      </c>
      <c r="E212" s="29" t="s">
        <v>42</v>
      </c>
    </row>
    <row r="213" spans="1:5" ht="12.75">
      <c r="A213" s="30" t="s">
        <v>47</v>
      </c>
      <c r="E213" s="31" t="s">
        <v>264</v>
      </c>
    </row>
    <row r="214" spans="1:5" ht="12.75">
      <c r="A214" t="s">
        <v>48</v>
      </c>
      <c r="E214" s="29" t="s">
        <v>42</v>
      </c>
    </row>
    <row r="215" spans="1:16" ht="12.75">
      <c r="A215" s="18" t="s">
        <v>39</v>
      </c>
      <c s="23" t="s">
        <v>265</v>
      </c>
      <c s="23" t="s">
        <v>266</v>
      </c>
      <c s="18" t="s">
        <v>42</v>
      </c>
      <c s="24" t="s">
        <v>267</v>
      </c>
      <c s="25" t="s">
        <v>121</v>
      </c>
      <c s="26">
        <v>181.8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45</v>
      </c>
      <c r="E216" s="29" t="s">
        <v>42</v>
      </c>
    </row>
    <row r="217" spans="1:5" ht="12.75">
      <c r="A217" s="30" t="s">
        <v>47</v>
      </c>
      <c r="E217" s="31" t="s">
        <v>264</v>
      </c>
    </row>
    <row r="218" spans="1:5" ht="12.75">
      <c r="A218" t="s">
        <v>48</v>
      </c>
      <c r="E218" s="29" t="s">
        <v>42</v>
      </c>
    </row>
    <row r="219" spans="1:16" ht="12.75">
      <c r="A219" s="18" t="s">
        <v>39</v>
      </c>
      <c s="23" t="s">
        <v>268</v>
      </c>
      <c s="23" t="s">
        <v>269</v>
      </c>
      <c s="18" t="s">
        <v>42</v>
      </c>
      <c s="24" t="s">
        <v>270</v>
      </c>
      <c s="25" t="s">
        <v>121</v>
      </c>
      <c s="26">
        <v>31.31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45</v>
      </c>
      <c r="E220" s="29" t="s">
        <v>42</v>
      </c>
    </row>
    <row r="221" spans="1:5" ht="12.75">
      <c r="A221" s="30" t="s">
        <v>47</v>
      </c>
      <c r="E221" s="31" t="s">
        <v>271</v>
      </c>
    </row>
    <row r="222" spans="1:5" ht="12.75">
      <c r="A222" t="s">
        <v>48</v>
      </c>
      <c r="E222" s="29" t="s">
        <v>42</v>
      </c>
    </row>
    <row r="223" spans="1:16" ht="12.75">
      <c r="A223" s="18" t="s">
        <v>39</v>
      </c>
      <c s="23" t="s">
        <v>272</v>
      </c>
      <c s="23" t="s">
        <v>273</v>
      </c>
      <c s="18" t="s">
        <v>42</v>
      </c>
      <c s="24" t="s">
        <v>274</v>
      </c>
      <c s="25" t="s">
        <v>121</v>
      </c>
      <c s="26">
        <v>5.05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45</v>
      </c>
      <c r="E224" s="29" t="s">
        <v>42</v>
      </c>
    </row>
    <row r="225" spans="1:5" ht="12.75">
      <c r="A225" s="30" t="s">
        <v>47</v>
      </c>
      <c r="E225" s="31" t="s">
        <v>275</v>
      </c>
    </row>
    <row r="226" spans="1:5" ht="12.75">
      <c r="A226" t="s">
        <v>48</v>
      </c>
      <c r="E226" s="29" t="s">
        <v>42</v>
      </c>
    </row>
    <row r="227" spans="1:16" ht="12.75">
      <c r="A227" s="18" t="s">
        <v>39</v>
      </c>
      <c s="23" t="s">
        <v>276</v>
      </c>
      <c s="23" t="s">
        <v>277</v>
      </c>
      <c s="18" t="s">
        <v>42</v>
      </c>
      <c s="24" t="s">
        <v>278</v>
      </c>
      <c s="25" t="s">
        <v>121</v>
      </c>
      <c s="26">
        <v>5.05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45</v>
      </c>
      <c r="E228" s="29" t="s">
        <v>42</v>
      </c>
    </row>
    <row r="229" spans="1:5" ht="12.75">
      <c r="A229" s="30" t="s">
        <v>47</v>
      </c>
      <c r="E229" s="31" t="s">
        <v>275</v>
      </c>
    </row>
    <row r="230" spans="1:5" ht="12.75">
      <c r="A230" t="s">
        <v>48</v>
      </c>
      <c r="E230" s="29" t="s">
        <v>42</v>
      </c>
    </row>
    <row r="231" spans="1:18" ht="12.75" customHeight="1">
      <c r="A231" s="5" t="s">
        <v>36</v>
      </c>
      <c s="5"/>
      <c s="34" t="s">
        <v>279</v>
      </c>
      <c s="5"/>
      <c s="21" t="s">
        <v>280</v>
      </c>
      <c s="5"/>
      <c s="5"/>
      <c s="5"/>
      <c s="35">
        <f>0+Q231</f>
      </c>
      <c r="O231">
        <f>0+R231</f>
      </c>
      <c r="Q231">
        <f>0+I232+I236</f>
      </c>
      <c>
        <f>0+O232+O236</f>
      </c>
    </row>
    <row r="232" spans="1:16" ht="12.75">
      <c r="A232" s="18" t="s">
        <v>39</v>
      </c>
      <c s="23" t="s">
        <v>281</v>
      </c>
      <c s="23" t="s">
        <v>282</v>
      </c>
      <c s="18" t="s">
        <v>42</v>
      </c>
      <c s="24" t="s">
        <v>283</v>
      </c>
      <c s="25" t="s">
        <v>112</v>
      </c>
      <c s="26">
        <v>20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12.75">
      <c r="A233" s="28" t="s">
        <v>45</v>
      </c>
      <c r="E233" s="29" t="s">
        <v>42</v>
      </c>
    </row>
    <row r="234" spans="1:5" ht="12.75">
      <c r="A234" s="30" t="s">
        <v>47</v>
      </c>
      <c r="E234" s="31" t="s">
        <v>42</v>
      </c>
    </row>
    <row r="235" spans="1:5" ht="12.75">
      <c r="A235" t="s">
        <v>48</v>
      </c>
      <c r="E235" s="29" t="s">
        <v>42</v>
      </c>
    </row>
    <row r="236" spans="1:16" ht="12.75">
      <c r="A236" s="18" t="s">
        <v>39</v>
      </c>
      <c s="23" t="s">
        <v>284</v>
      </c>
      <c s="23" t="s">
        <v>285</v>
      </c>
      <c s="18" t="s">
        <v>42</v>
      </c>
      <c s="24" t="s">
        <v>286</v>
      </c>
      <c s="25" t="s">
        <v>121</v>
      </c>
      <c s="26">
        <v>3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45</v>
      </c>
      <c r="E237" s="29" t="s">
        <v>42</v>
      </c>
    </row>
    <row r="238" spans="1:5" ht="38.25">
      <c r="A238" s="30" t="s">
        <v>47</v>
      </c>
      <c r="E238" s="31" t="s">
        <v>287</v>
      </c>
    </row>
    <row r="239" spans="1:5" ht="12.75">
      <c r="A239" t="s">
        <v>48</v>
      </c>
      <c r="E239" s="29" t="s">
        <v>42</v>
      </c>
    </row>
    <row r="240" spans="1:18" ht="12.75" customHeight="1">
      <c r="A240" s="5" t="s">
        <v>36</v>
      </c>
      <c s="5"/>
      <c s="34" t="s">
        <v>288</v>
      </c>
      <c s="5"/>
      <c s="21" t="s">
        <v>289</v>
      </c>
      <c s="5"/>
      <c s="5"/>
      <c s="5"/>
      <c s="35">
        <f>0+Q240</f>
      </c>
      <c r="O240">
        <f>0+R240</f>
      </c>
      <c r="Q240">
        <f>0+I241</f>
      </c>
      <c>
        <f>0+O241</f>
      </c>
    </row>
    <row r="241" spans="1:16" ht="12.75">
      <c r="A241" s="18" t="s">
        <v>39</v>
      </c>
      <c s="23" t="s">
        <v>290</v>
      </c>
      <c s="23" t="s">
        <v>291</v>
      </c>
      <c s="18" t="s">
        <v>42</v>
      </c>
      <c s="24" t="s">
        <v>292</v>
      </c>
      <c s="25" t="s">
        <v>293</v>
      </c>
      <c s="26">
        <v>427.764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45</v>
      </c>
      <c r="E242" s="29" t="s">
        <v>42</v>
      </c>
    </row>
    <row r="243" spans="1:5" ht="12.75">
      <c r="A243" s="30" t="s">
        <v>47</v>
      </c>
      <c r="E243" s="31" t="s">
        <v>294</v>
      </c>
    </row>
    <row r="244" spans="1:5" ht="12.75">
      <c r="A244" t="s">
        <v>48</v>
      </c>
      <c r="E244" s="29" t="s">
        <v>42</v>
      </c>
    </row>
    <row r="245" spans="1:18" ht="12.75" customHeight="1">
      <c r="A245" s="5" t="s">
        <v>36</v>
      </c>
      <c s="5"/>
      <c s="34" t="s">
        <v>295</v>
      </c>
      <c s="5"/>
      <c s="21" t="s">
        <v>296</v>
      </c>
      <c s="5"/>
      <c s="5"/>
      <c s="5"/>
      <c s="35">
        <f>0+Q245</f>
      </c>
      <c r="O245">
        <f>0+R245</f>
      </c>
      <c r="Q245">
        <f>0+I246+I250+I254+I258+I262</f>
      </c>
      <c>
        <f>0+O246+O250+O254+O258+O262</f>
      </c>
    </row>
    <row r="246" spans="1:16" ht="12.75">
      <c r="A246" s="18" t="s">
        <v>39</v>
      </c>
      <c s="23" t="s">
        <v>170</v>
      </c>
      <c s="23" t="s">
        <v>297</v>
      </c>
      <c s="18" t="s">
        <v>42</v>
      </c>
      <c s="24" t="s">
        <v>298</v>
      </c>
      <c s="25" t="s">
        <v>293</v>
      </c>
      <c s="26">
        <v>267.565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45</v>
      </c>
      <c r="E247" s="29" t="s">
        <v>42</v>
      </c>
    </row>
    <row r="248" spans="1:5" ht="12.75">
      <c r="A248" s="30" t="s">
        <v>47</v>
      </c>
      <c r="E248" s="31" t="s">
        <v>42</v>
      </c>
    </row>
    <row r="249" spans="1:5" ht="12.75">
      <c r="A249" t="s">
        <v>48</v>
      </c>
      <c r="E249" s="29" t="s">
        <v>42</v>
      </c>
    </row>
    <row r="250" spans="1:16" ht="12.75">
      <c r="A250" s="18" t="s">
        <v>39</v>
      </c>
      <c s="23" t="s">
        <v>299</v>
      </c>
      <c s="23" t="s">
        <v>300</v>
      </c>
      <c s="18" t="s">
        <v>42</v>
      </c>
      <c s="24" t="s">
        <v>301</v>
      </c>
      <c s="25" t="s">
        <v>293</v>
      </c>
      <c s="26">
        <v>5083.731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45</v>
      </c>
      <c r="E251" s="29" t="s">
        <v>42</v>
      </c>
    </row>
    <row r="252" spans="1:5" ht="12.75">
      <c r="A252" s="30" t="s">
        <v>47</v>
      </c>
      <c r="E252" s="31" t="s">
        <v>302</v>
      </c>
    </row>
    <row r="253" spans="1:5" ht="12.75">
      <c r="A253" t="s">
        <v>48</v>
      </c>
      <c r="E253" s="29" t="s">
        <v>42</v>
      </c>
    </row>
    <row r="254" spans="1:16" ht="12.75">
      <c r="A254" s="18" t="s">
        <v>39</v>
      </c>
      <c s="23" t="s">
        <v>178</v>
      </c>
      <c s="23" t="s">
        <v>303</v>
      </c>
      <c s="18" t="s">
        <v>42</v>
      </c>
      <c s="24" t="s">
        <v>304</v>
      </c>
      <c s="25" t="s">
        <v>293</v>
      </c>
      <c s="26">
        <v>266.875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12.75">
      <c r="A255" s="28" t="s">
        <v>45</v>
      </c>
      <c r="E255" s="29" t="s">
        <v>42</v>
      </c>
    </row>
    <row r="256" spans="1:5" ht="12.75">
      <c r="A256" s="30" t="s">
        <v>47</v>
      </c>
      <c r="E256" s="31" t="s">
        <v>305</v>
      </c>
    </row>
    <row r="257" spans="1:5" ht="12.75">
      <c r="A257" t="s">
        <v>48</v>
      </c>
      <c r="E257" s="29" t="s">
        <v>42</v>
      </c>
    </row>
    <row r="258" spans="1:16" ht="12.75">
      <c r="A258" s="18" t="s">
        <v>39</v>
      </c>
      <c s="23" t="s">
        <v>306</v>
      </c>
      <c s="23" t="s">
        <v>307</v>
      </c>
      <c s="18" t="s">
        <v>42</v>
      </c>
      <c s="24" t="s">
        <v>308</v>
      </c>
      <c s="25" t="s">
        <v>293</v>
      </c>
      <c s="26">
        <v>0.69</v>
      </c>
      <c s="27">
        <v>0</v>
      </c>
      <c s="27">
        <f>ROUND(ROUND(H258,2)*ROUND(G258,3),2)</f>
      </c>
      <c r="O258">
        <f>(I258*21)/100</f>
      </c>
      <c t="s">
        <v>17</v>
      </c>
    </row>
    <row r="259" spans="1:5" ht="12.75">
      <c r="A259" s="28" t="s">
        <v>45</v>
      </c>
      <c r="E259" s="29" t="s">
        <v>42</v>
      </c>
    </row>
    <row r="260" spans="1:5" ht="12.75">
      <c r="A260" s="30" t="s">
        <v>47</v>
      </c>
      <c r="E260" s="31" t="s">
        <v>42</v>
      </c>
    </row>
    <row r="261" spans="1:5" ht="12.75">
      <c r="A261" t="s">
        <v>48</v>
      </c>
      <c r="E261" s="29" t="s">
        <v>42</v>
      </c>
    </row>
    <row r="262" spans="1:16" ht="12.75">
      <c r="A262" s="18" t="s">
        <v>39</v>
      </c>
      <c s="23" t="s">
        <v>309</v>
      </c>
      <c s="23" t="s">
        <v>310</v>
      </c>
      <c s="18" t="s">
        <v>42</v>
      </c>
      <c s="24" t="s">
        <v>311</v>
      </c>
      <c s="25" t="s">
        <v>293</v>
      </c>
      <c s="26">
        <v>267.565</v>
      </c>
      <c s="27">
        <v>0</v>
      </c>
      <c s="27">
        <f>ROUND(ROUND(H262,2)*ROUND(G262,3),2)</f>
      </c>
      <c r="O262">
        <f>(I262*21)/100</f>
      </c>
      <c t="s">
        <v>17</v>
      </c>
    </row>
    <row r="263" spans="1:5" ht="12.75">
      <c r="A263" s="28" t="s">
        <v>45</v>
      </c>
      <c r="E263" s="29" t="s">
        <v>42</v>
      </c>
    </row>
    <row r="264" spans="1:5" ht="12.75">
      <c r="A264" s="30" t="s">
        <v>47</v>
      </c>
      <c r="E264" s="31" t="s">
        <v>42</v>
      </c>
    </row>
    <row r="265" spans="1:5" ht="12.75">
      <c r="A265" t="s">
        <v>48</v>
      </c>
      <c r="E265" s="29" t="s">
        <v>42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0+O9+O18+O35+O52+O61+O78+O83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312</v>
      </c>
      <c s="36">
        <f>0+I9+I18+I35+I52+I61+I78+I83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90</v>
      </c>
      <c s="1"/>
      <c s="10" t="s">
        <v>91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312</v>
      </c>
      <c s="5"/>
      <c s="14" t="s">
        <v>313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23</v>
      </c>
      <c s="19"/>
      <c s="21" t="s">
        <v>92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314</v>
      </c>
      <c s="18" t="s">
        <v>42</v>
      </c>
      <c s="24" t="s">
        <v>315</v>
      </c>
      <c s="25" t="s">
        <v>95</v>
      </c>
      <c s="26">
        <v>7.2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45</v>
      </c>
      <c r="E11" s="29" t="s">
        <v>42</v>
      </c>
    </row>
    <row r="12" spans="1:5" ht="25.5">
      <c r="A12" s="30" t="s">
        <v>47</v>
      </c>
      <c r="E12" s="31" t="s">
        <v>316</v>
      </c>
    </row>
    <row r="13" spans="1:5" ht="12.75">
      <c r="A13" t="s">
        <v>48</v>
      </c>
      <c r="E13" s="29" t="s">
        <v>42</v>
      </c>
    </row>
    <row r="14" spans="1:16" ht="12.75">
      <c r="A14" s="18" t="s">
        <v>39</v>
      </c>
      <c s="23" t="s">
        <v>17</v>
      </c>
      <c s="23" t="s">
        <v>317</v>
      </c>
      <c s="18" t="s">
        <v>42</v>
      </c>
      <c s="24" t="s">
        <v>318</v>
      </c>
      <c s="25" t="s">
        <v>95</v>
      </c>
      <c s="26">
        <v>2.16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45</v>
      </c>
      <c r="E15" s="29" t="s">
        <v>42</v>
      </c>
    </row>
    <row r="16" spans="1:5" ht="12.75">
      <c r="A16" s="30" t="s">
        <v>47</v>
      </c>
      <c r="E16" s="31" t="s">
        <v>319</v>
      </c>
    </row>
    <row r="17" spans="1:5" ht="12.75">
      <c r="A17" t="s">
        <v>48</v>
      </c>
      <c r="E17" s="29" t="s">
        <v>42</v>
      </c>
    </row>
    <row r="18" spans="1:18" ht="12.75" customHeight="1">
      <c r="A18" s="5" t="s">
        <v>36</v>
      </c>
      <c s="5"/>
      <c s="34" t="s">
        <v>122</v>
      </c>
      <c s="5"/>
      <c s="21" t="s">
        <v>123</v>
      </c>
      <c s="5"/>
      <c s="5"/>
      <c s="5"/>
      <c s="35">
        <f>0+Q18</f>
      </c>
      <c r="O18">
        <f>0+R18</f>
      </c>
      <c r="Q18">
        <f>0+I19+I23+I27+I31</f>
      </c>
      <c>
        <f>0+O19+O23+O27+O31</f>
      </c>
    </row>
    <row r="19" spans="1:16" ht="12.75">
      <c r="A19" s="18" t="s">
        <v>39</v>
      </c>
      <c s="23" t="s">
        <v>15</v>
      </c>
      <c s="23" t="s">
        <v>124</v>
      </c>
      <c s="18" t="s">
        <v>42</v>
      </c>
      <c s="24" t="s">
        <v>125</v>
      </c>
      <c s="25" t="s">
        <v>95</v>
      </c>
      <c s="26">
        <v>7.2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45</v>
      </c>
      <c r="E20" s="29" t="s">
        <v>42</v>
      </c>
    </row>
    <row r="21" spans="1:5" ht="12.75">
      <c r="A21" s="30" t="s">
        <v>47</v>
      </c>
      <c r="E21" s="31" t="s">
        <v>42</v>
      </c>
    </row>
    <row r="22" spans="1:5" ht="12.75">
      <c r="A22" t="s">
        <v>48</v>
      </c>
      <c r="E22" s="29" t="s">
        <v>42</v>
      </c>
    </row>
    <row r="23" spans="1:16" ht="12.75">
      <c r="A23" s="18" t="s">
        <v>39</v>
      </c>
      <c s="23" t="s">
        <v>27</v>
      </c>
      <c s="23" t="s">
        <v>126</v>
      </c>
      <c s="18" t="s">
        <v>42</v>
      </c>
      <c s="24" t="s">
        <v>127</v>
      </c>
      <c s="25" t="s">
        <v>95</v>
      </c>
      <c s="26">
        <v>7.2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45</v>
      </c>
      <c r="E24" s="29" t="s">
        <v>42</v>
      </c>
    </row>
    <row r="25" spans="1:5" ht="12.75">
      <c r="A25" s="30" t="s">
        <v>47</v>
      </c>
      <c r="E25" s="31" t="s">
        <v>42</v>
      </c>
    </row>
    <row r="26" spans="1:5" ht="12.75">
      <c r="A26" t="s">
        <v>48</v>
      </c>
      <c r="E26" s="29" t="s">
        <v>42</v>
      </c>
    </row>
    <row r="27" spans="1:16" ht="12.75">
      <c r="A27" s="18" t="s">
        <v>39</v>
      </c>
      <c s="23" t="s">
        <v>29</v>
      </c>
      <c s="23" t="s">
        <v>129</v>
      </c>
      <c s="18" t="s">
        <v>42</v>
      </c>
      <c s="24" t="s">
        <v>130</v>
      </c>
      <c s="25" t="s">
        <v>95</v>
      </c>
      <c s="26">
        <v>7.2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45</v>
      </c>
      <c r="E28" s="29" t="s">
        <v>42</v>
      </c>
    </row>
    <row r="29" spans="1:5" ht="12.75">
      <c r="A29" s="30" t="s">
        <v>47</v>
      </c>
      <c r="E29" s="31" t="s">
        <v>42</v>
      </c>
    </row>
    <row r="30" spans="1:5" ht="12.75">
      <c r="A30" t="s">
        <v>48</v>
      </c>
      <c r="E30" s="29" t="s">
        <v>42</v>
      </c>
    </row>
    <row r="31" spans="1:16" ht="12.75">
      <c r="A31" s="18" t="s">
        <v>39</v>
      </c>
      <c s="23" t="s">
        <v>16</v>
      </c>
      <c s="23" t="s">
        <v>320</v>
      </c>
      <c s="18" t="s">
        <v>42</v>
      </c>
      <c s="24" t="s">
        <v>321</v>
      </c>
      <c s="25" t="s">
        <v>95</v>
      </c>
      <c s="26">
        <v>7.2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45</v>
      </c>
      <c r="E32" s="29" t="s">
        <v>42</v>
      </c>
    </row>
    <row r="33" spans="1:5" ht="12.75">
      <c r="A33" s="30" t="s">
        <v>47</v>
      </c>
      <c r="E33" s="31" t="s">
        <v>42</v>
      </c>
    </row>
    <row r="34" spans="1:5" ht="12.75">
      <c r="A34" t="s">
        <v>48</v>
      </c>
      <c r="E34" s="29" t="s">
        <v>42</v>
      </c>
    </row>
    <row r="35" spans="1:18" ht="12.75" customHeight="1">
      <c r="A35" s="5" t="s">
        <v>36</v>
      </c>
      <c s="5"/>
      <c s="34" t="s">
        <v>141</v>
      </c>
      <c s="5"/>
      <c s="21" t="s">
        <v>322</v>
      </c>
      <c s="5"/>
      <c s="5"/>
      <c s="5"/>
      <c s="35">
        <f>0+Q35</f>
      </c>
      <c r="O35">
        <f>0+R35</f>
      </c>
      <c r="Q35">
        <f>0+I36+I40+I44+I48</f>
      </c>
      <c>
        <f>0+O36+O40+O44+O48</f>
      </c>
    </row>
    <row r="36" spans="1:16" ht="12.75">
      <c r="A36" s="18" t="s">
        <v>39</v>
      </c>
      <c s="23" t="s">
        <v>86</v>
      </c>
      <c s="23" t="s">
        <v>323</v>
      </c>
      <c s="18" t="s">
        <v>42</v>
      </c>
      <c s="24" t="s">
        <v>324</v>
      </c>
      <c s="25" t="s">
        <v>95</v>
      </c>
      <c s="26">
        <v>2.642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45</v>
      </c>
      <c r="E37" s="29" t="s">
        <v>325</v>
      </c>
    </row>
    <row r="38" spans="1:5" ht="38.25">
      <c r="A38" s="30" t="s">
        <v>47</v>
      </c>
      <c r="E38" s="31" t="s">
        <v>326</v>
      </c>
    </row>
    <row r="39" spans="1:5" ht="12.75">
      <c r="A39" t="s">
        <v>48</v>
      </c>
      <c r="E39" s="29" t="s">
        <v>42</v>
      </c>
    </row>
    <row r="40" spans="1:16" ht="12.75">
      <c r="A40" s="18" t="s">
        <v>39</v>
      </c>
      <c s="23" t="s">
        <v>40</v>
      </c>
      <c s="23" t="s">
        <v>327</v>
      </c>
      <c s="18" t="s">
        <v>42</v>
      </c>
      <c s="24" t="s">
        <v>328</v>
      </c>
      <c s="25" t="s">
        <v>95</v>
      </c>
      <c s="26">
        <v>1.202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45</v>
      </c>
      <c r="E41" s="29" t="s">
        <v>42</v>
      </c>
    </row>
    <row r="42" spans="1:5" ht="12.75">
      <c r="A42" s="30" t="s">
        <v>47</v>
      </c>
      <c r="E42" s="31" t="s">
        <v>329</v>
      </c>
    </row>
    <row r="43" spans="1:5" ht="12.75">
      <c r="A43" t="s">
        <v>48</v>
      </c>
      <c r="E43" s="29" t="s">
        <v>42</v>
      </c>
    </row>
    <row r="44" spans="1:16" ht="12.75">
      <c r="A44" s="18" t="s">
        <v>39</v>
      </c>
      <c s="23" t="s">
        <v>33</v>
      </c>
      <c s="23" t="s">
        <v>330</v>
      </c>
      <c s="18" t="s">
        <v>42</v>
      </c>
      <c s="24" t="s">
        <v>331</v>
      </c>
      <c s="25" t="s">
        <v>293</v>
      </c>
      <c s="26">
        <v>1.942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45</v>
      </c>
      <c r="E45" s="29" t="s">
        <v>42</v>
      </c>
    </row>
    <row r="46" spans="1:5" ht="12.75">
      <c r="A46" s="30" t="s">
        <v>47</v>
      </c>
      <c r="E46" s="31" t="s">
        <v>332</v>
      </c>
    </row>
    <row r="47" spans="1:5" ht="12.75">
      <c r="A47" t="s">
        <v>48</v>
      </c>
      <c r="E47" s="29" t="s">
        <v>42</v>
      </c>
    </row>
    <row r="48" spans="1:16" ht="12.75">
      <c r="A48" s="18" t="s">
        <v>39</v>
      </c>
      <c s="23" t="s">
        <v>35</v>
      </c>
      <c s="23" t="s">
        <v>333</v>
      </c>
      <c s="18" t="s">
        <v>42</v>
      </c>
      <c s="24" t="s">
        <v>334</v>
      </c>
      <c s="25" t="s">
        <v>293</v>
      </c>
      <c s="26">
        <v>4.802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45</v>
      </c>
      <c r="E49" s="29" t="s">
        <v>42</v>
      </c>
    </row>
    <row r="50" spans="1:5" ht="12.75">
      <c r="A50" s="30" t="s">
        <v>47</v>
      </c>
      <c r="E50" s="31" t="s">
        <v>335</v>
      </c>
    </row>
    <row r="51" spans="1:5" ht="12.75">
      <c r="A51" t="s">
        <v>48</v>
      </c>
      <c r="E51" s="29" t="s">
        <v>42</v>
      </c>
    </row>
    <row r="52" spans="1:18" ht="12.75" customHeight="1">
      <c r="A52" s="5" t="s">
        <v>36</v>
      </c>
      <c s="5"/>
      <c s="34" t="s">
        <v>250</v>
      </c>
      <c s="5"/>
      <c s="21" t="s">
        <v>336</v>
      </c>
      <c s="5"/>
      <c s="5"/>
      <c s="5"/>
      <c s="35">
        <f>0+Q52</f>
      </c>
      <c r="O52">
        <f>0+R52</f>
      </c>
      <c r="Q52">
        <f>0+I53+I57</f>
      </c>
      <c>
        <f>0+O53+O57</f>
      </c>
    </row>
    <row r="53" spans="1:16" ht="12.75">
      <c r="A53" s="18" t="s">
        <v>39</v>
      </c>
      <c s="23" t="s">
        <v>55</v>
      </c>
      <c s="23" t="s">
        <v>337</v>
      </c>
      <c s="18" t="s">
        <v>42</v>
      </c>
      <c s="24" t="s">
        <v>338</v>
      </c>
      <c s="25" t="s">
        <v>95</v>
      </c>
      <c s="26">
        <v>1.2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45</v>
      </c>
      <c r="E54" s="29" t="s">
        <v>42</v>
      </c>
    </row>
    <row r="55" spans="1:5" ht="12.75">
      <c r="A55" s="30" t="s">
        <v>47</v>
      </c>
      <c r="E55" s="31" t="s">
        <v>339</v>
      </c>
    </row>
    <row r="56" spans="1:5" ht="12.75">
      <c r="A56" t="s">
        <v>48</v>
      </c>
      <c r="E56" s="29" t="s">
        <v>42</v>
      </c>
    </row>
    <row r="57" spans="1:16" ht="12.75">
      <c r="A57" s="18" t="s">
        <v>39</v>
      </c>
      <c s="23" t="s">
        <v>59</v>
      </c>
      <c s="23" t="s">
        <v>340</v>
      </c>
      <c s="18" t="s">
        <v>42</v>
      </c>
      <c s="24" t="s">
        <v>341</v>
      </c>
      <c s="25" t="s">
        <v>95</v>
      </c>
      <c s="26">
        <v>0.357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45</v>
      </c>
      <c r="E58" s="29" t="s">
        <v>42</v>
      </c>
    </row>
    <row r="59" spans="1:5" ht="12.75">
      <c r="A59" s="30" t="s">
        <v>47</v>
      </c>
      <c r="E59" s="31" t="s">
        <v>342</v>
      </c>
    </row>
    <row r="60" spans="1:5" ht="12.75">
      <c r="A60" t="s">
        <v>48</v>
      </c>
      <c r="E60" s="29" t="s">
        <v>42</v>
      </c>
    </row>
    <row r="61" spans="1:18" ht="12.75" customHeight="1">
      <c r="A61" s="5" t="s">
        <v>36</v>
      </c>
      <c s="5"/>
      <c s="34" t="s">
        <v>343</v>
      </c>
      <c s="5"/>
      <c s="21" t="s">
        <v>344</v>
      </c>
      <c s="5"/>
      <c s="5"/>
      <c s="5"/>
      <c s="35">
        <f>0+Q61</f>
      </c>
      <c r="O61">
        <f>0+R61</f>
      </c>
      <c r="Q61">
        <f>0+I62+I66+I70+I74</f>
      </c>
      <c>
        <f>0+O62+O66+O70+O74</f>
      </c>
    </row>
    <row r="62" spans="1:16" ht="12.75">
      <c r="A62" s="18" t="s">
        <v>39</v>
      </c>
      <c s="23" t="s">
        <v>63</v>
      </c>
      <c s="23" t="s">
        <v>345</v>
      </c>
      <c s="18" t="s">
        <v>42</v>
      </c>
      <c s="24" t="s">
        <v>346</v>
      </c>
      <c s="25" t="s">
        <v>112</v>
      </c>
      <c s="26">
        <v>3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45</v>
      </c>
      <c r="E63" s="29" t="s">
        <v>42</v>
      </c>
    </row>
    <row r="64" spans="1:5" ht="12.75">
      <c r="A64" s="30" t="s">
        <v>47</v>
      </c>
      <c r="E64" s="31" t="s">
        <v>42</v>
      </c>
    </row>
    <row r="65" spans="1:5" ht="12.75">
      <c r="A65" t="s">
        <v>48</v>
      </c>
      <c r="E65" s="29" t="s">
        <v>42</v>
      </c>
    </row>
    <row r="66" spans="1:16" ht="12.75">
      <c r="A66" s="18" t="s">
        <v>39</v>
      </c>
      <c s="23" t="s">
        <v>133</v>
      </c>
      <c s="23" t="s">
        <v>347</v>
      </c>
      <c s="18" t="s">
        <v>42</v>
      </c>
      <c s="24" t="s">
        <v>348</v>
      </c>
      <c s="25" t="s">
        <v>121</v>
      </c>
      <c s="26">
        <v>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45</v>
      </c>
      <c r="E67" s="29" t="s">
        <v>42</v>
      </c>
    </row>
    <row r="68" spans="1:5" ht="12.75">
      <c r="A68" s="30" t="s">
        <v>47</v>
      </c>
      <c r="E68" s="31" t="s">
        <v>42</v>
      </c>
    </row>
    <row r="69" spans="1:5" ht="12.75">
      <c r="A69" t="s">
        <v>48</v>
      </c>
      <c r="E69" s="29" t="s">
        <v>42</v>
      </c>
    </row>
    <row r="70" spans="1:16" ht="25.5">
      <c r="A70" s="18" t="s">
        <v>39</v>
      </c>
      <c s="23" t="s">
        <v>136</v>
      </c>
      <c s="23" t="s">
        <v>349</v>
      </c>
      <c s="18" t="s">
        <v>42</v>
      </c>
      <c s="24" t="s">
        <v>350</v>
      </c>
      <c s="25" t="s">
        <v>121</v>
      </c>
      <c s="26">
        <v>4.12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45</v>
      </c>
      <c r="E71" s="29" t="s">
        <v>42</v>
      </c>
    </row>
    <row r="72" spans="1:5" ht="12.75">
      <c r="A72" s="30" t="s">
        <v>47</v>
      </c>
      <c r="E72" s="31" t="s">
        <v>351</v>
      </c>
    </row>
    <row r="73" spans="1:5" ht="12.75">
      <c r="A73" t="s">
        <v>48</v>
      </c>
      <c r="E73" s="29" t="s">
        <v>42</v>
      </c>
    </row>
    <row r="74" spans="1:16" ht="12.75">
      <c r="A74" s="18" t="s">
        <v>39</v>
      </c>
      <c s="23" t="s">
        <v>122</v>
      </c>
      <c s="23" t="s">
        <v>352</v>
      </c>
      <c s="18" t="s">
        <v>42</v>
      </c>
      <c s="24" t="s">
        <v>353</v>
      </c>
      <c s="25" t="s">
        <v>121</v>
      </c>
      <c s="26">
        <v>3.045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45</v>
      </c>
      <c r="E75" s="29" t="s">
        <v>42</v>
      </c>
    </row>
    <row r="76" spans="1:5" ht="12.75">
      <c r="A76" s="30" t="s">
        <v>47</v>
      </c>
      <c r="E76" s="31" t="s">
        <v>354</v>
      </c>
    </row>
    <row r="77" spans="1:5" ht="12.75">
      <c r="A77" t="s">
        <v>48</v>
      </c>
      <c r="E77" s="29" t="s">
        <v>42</v>
      </c>
    </row>
    <row r="78" spans="1:18" ht="12.75" customHeight="1">
      <c r="A78" s="5" t="s">
        <v>36</v>
      </c>
      <c s="5"/>
      <c s="34" t="s">
        <v>355</v>
      </c>
      <c s="5"/>
      <c s="21" t="s">
        <v>356</v>
      </c>
      <c s="5"/>
      <c s="5"/>
      <c s="5"/>
      <c s="35">
        <f>0+Q78</f>
      </c>
      <c r="O78">
        <f>0+R78</f>
      </c>
      <c r="Q78">
        <f>0+I79</f>
      </c>
      <c>
        <f>0+O79</f>
      </c>
    </row>
    <row r="79" spans="1:16" ht="25.5">
      <c r="A79" s="18" t="s">
        <v>39</v>
      </c>
      <c s="23" t="s">
        <v>141</v>
      </c>
      <c s="23" t="s">
        <v>357</v>
      </c>
      <c s="18" t="s">
        <v>42</v>
      </c>
      <c s="24" t="s">
        <v>358</v>
      </c>
      <c s="25" t="s">
        <v>121</v>
      </c>
      <c s="26">
        <v>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45</v>
      </c>
      <c r="E80" s="29" t="s">
        <v>359</v>
      </c>
    </row>
    <row r="81" spans="1:5" ht="12.75">
      <c r="A81" s="30" t="s">
        <v>47</v>
      </c>
      <c r="E81" s="31" t="s">
        <v>42</v>
      </c>
    </row>
    <row r="82" spans="1:5" ht="12.75">
      <c r="A82" t="s">
        <v>48</v>
      </c>
      <c r="E82" s="29" t="s">
        <v>42</v>
      </c>
    </row>
    <row r="83" spans="1:18" ht="12.75" customHeight="1">
      <c r="A83" s="5" t="s">
        <v>36</v>
      </c>
      <c s="5"/>
      <c s="34" t="s">
        <v>288</v>
      </c>
      <c s="5"/>
      <c s="21" t="s">
        <v>289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12.75">
      <c r="A84" s="18" t="s">
        <v>39</v>
      </c>
      <c s="23" t="s">
        <v>131</v>
      </c>
      <c s="23" t="s">
        <v>360</v>
      </c>
      <c s="18" t="s">
        <v>42</v>
      </c>
      <c s="24" t="s">
        <v>361</v>
      </c>
      <c s="25" t="s">
        <v>293</v>
      </c>
      <c s="26">
        <v>9.487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45</v>
      </c>
      <c r="E85" s="29" t="s">
        <v>362</v>
      </c>
    </row>
    <row r="86" spans="1:5" ht="12.75">
      <c r="A86" s="30" t="s">
        <v>47</v>
      </c>
      <c r="E86" s="31" t="s">
        <v>42</v>
      </c>
    </row>
    <row r="87" spans="1:5" ht="12.75">
      <c r="A87" t="s">
        <v>48</v>
      </c>
      <c r="E87" s="29" t="s">
        <v>42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